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hannaford\Desktop\"/>
    </mc:Choice>
  </mc:AlternateContent>
  <bookViews>
    <workbookView xWindow="0" yWindow="0" windowWidth="25200" windowHeight="11856"/>
  </bookViews>
  <sheets>
    <sheet name="Show Comments" sheetId="2" r:id="rId1"/>
  </sheets>
  <definedNames>
    <definedName name="_xlnm.Print_Area" localSheetId="0">'Show Comments'!$A$1:$AK$77</definedName>
  </definedNames>
  <calcPr calcId="162913"/>
</workbook>
</file>

<file path=xl/calcChain.xml><?xml version="1.0" encoding="utf-8"?>
<calcChain xmlns="http://schemas.openxmlformats.org/spreadsheetml/2006/main">
  <c r="G27" i="2" l="1"/>
  <c r="G31" i="2" l="1"/>
  <c r="C38" i="2"/>
  <c r="G10" i="2"/>
  <c r="C76" i="2"/>
  <c r="G32" i="2"/>
  <c r="E53" i="2"/>
  <c r="C53" i="2"/>
  <c r="G51" i="2"/>
  <c r="G73" i="2"/>
  <c r="E76" i="2"/>
  <c r="G37" i="2"/>
  <c r="G36" i="2"/>
  <c r="E68" i="2"/>
  <c r="C68" i="2"/>
  <c r="E64" i="2"/>
  <c r="C64" i="2"/>
  <c r="E48" i="2"/>
  <c r="C48" i="2"/>
  <c r="E38" i="2"/>
  <c r="G58" i="2"/>
  <c r="G75" i="2"/>
  <c r="G72" i="2"/>
  <c r="G71" i="2"/>
  <c r="G67" i="2"/>
  <c r="G63" i="2"/>
  <c r="G74" i="2"/>
  <c r="G62" i="2"/>
  <c r="G61" i="2"/>
  <c r="G60" i="2"/>
  <c r="G59" i="2"/>
  <c r="G57" i="2"/>
  <c r="G56" i="2"/>
  <c r="G52" i="2"/>
  <c r="G47" i="2"/>
  <c r="G46" i="2"/>
  <c r="G45" i="2"/>
  <c r="G44" i="2"/>
  <c r="G43" i="2"/>
  <c r="G42" i="2"/>
  <c r="G35" i="2"/>
  <c r="G34" i="2"/>
  <c r="G33" i="2"/>
  <c r="G30" i="2"/>
  <c r="G29" i="2"/>
  <c r="G28" i="2"/>
  <c r="G26" i="2"/>
  <c r="G25" i="2"/>
  <c r="G24" i="2"/>
  <c r="G23" i="2"/>
  <c r="G22" i="2"/>
  <c r="G21" i="2"/>
  <c r="G20" i="2"/>
  <c r="G19" i="2"/>
  <c r="G18" i="2"/>
  <c r="G17" i="2"/>
  <c r="G16" i="2"/>
  <c r="G15" i="2"/>
  <c r="G14" i="2"/>
  <c r="G13" i="2"/>
  <c r="G12" i="2"/>
  <c r="G11" i="2"/>
  <c r="G9" i="2"/>
  <c r="G8" i="2"/>
  <c r="G7" i="2"/>
  <c r="G6" i="2"/>
  <c r="G5" i="2"/>
  <c r="G4" i="2"/>
  <c r="G53" i="2" l="1"/>
  <c r="G76" i="2"/>
  <c r="G68" i="2"/>
  <c r="G64" i="2"/>
  <c r="G48" i="2"/>
  <c r="G38" i="2"/>
</calcChain>
</file>

<file path=xl/sharedStrings.xml><?xml version="1.0" encoding="utf-8"?>
<sst xmlns="http://schemas.openxmlformats.org/spreadsheetml/2006/main" count="109" uniqueCount="108">
  <si>
    <t>01 Ambulance</t>
  </si>
  <si>
    <t>03 Auditor/Accounting</t>
  </si>
  <si>
    <t>04 Public Health</t>
  </si>
  <si>
    <t>06 Human Resources</t>
  </si>
  <si>
    <t>10 Medical Examiner</t>
  </si>
  <si>
    <t>11 Recorder</t>
  </si>
  <si>
    <t>12 SEATS</t>
  </si>
  <si>
    <t>15 Finance</t>
  </si>
  <si>
    <t>17 Physical Plant</t>
  </si>
  <si>
    <t>19 Planning &amp; Zoning</t>
  </si>
  <si>
    <t>24 Conservation</t>
  </si>
  <si>
    <t>42 Targeted Case Management (TCM)</t>
  </si>
  <si>
    <t>50 Veterans Affairs</t>
  </si>
  <si>
    <t>54 Juvenile Crime Prevention</t>
  </si>
  <si>
    <t>21 Block Grants (JECC Debt Service)</t>
  </si>
  <si>
    <t>22 Insurance</t>
  </si>
  <si>
    <t>27 Juvenile Justice</t>
  </si>
  <si>
    <t>33 Auditor/Elections</t>
  </si>
  <si>
    <t>47 Court Services/Sheriff</t>
  </si>
  <si>
    <t>32 REAP</t>
  </si>
  <si>
    <t>46 MH-DD</t>
  </si>
  <si>
    <t>68 Law Enforcement Proceeds</t>
  </si>
  <si>
    <t>69 Prosecutor Forfeiture</t>
  </si>
  <si>
    <t>82 Conservation Trust</t>
  </si>
  <si>
    <t>83 Conservation Bond</t>
  </si>
  <si>
    <t>87 Recorder's Records Management</t>
  </si>
  <si>
    <t>65 Debt Service</t>
  </si>
  <si>
    <t>40 Technology</t>
  </si>
  <si>
    <t>44 Capital Expenditures</t>
  </si>
  <si>
    <t>85 Capital Projects</t>
  </si>
  <si>
    <t>GENERAL BASIC FUND</t>
  </si>
  <si>
    <t>GENERAL SUPPLEMENTAL FUND</t>
  </si>
  <si>
    <t>RURAL BASIC FUND</t>
  </si>
  <si>
    <t>SPECIAL REVENUE FUNDS</t>
  </si>
  <si>
    <t>DEBT SERVICE FUND</t>
  </si>
  <si>
    <t>CAPITAL PROJECTS FUNDS</t>
  </si>
  <si>
    <t>BUDGET</t>
  </si>
  <si>
    <t>EXPENSES</t>
  </si>
  <si>
    <t>% BUDGET</t>
  </si>
  <si>
    <t>EXPENDED YTD</t>
  </si>
  <si>
    <t>02 Attorney (SA 1)</t>
  </si>
  <si>
    <t>02 Attorney (SA 9)</t>
  </si>
  <si>
    <t>14 Treasurer (SA 8)</t>
  </si>
  <si>
    <t>14 Treasurer (SA 9)</t>
  </si>
  <si>
    <t>18 Central Services (SA 3)</t>
  </si>
  <si>
    <t>18 Central Services (SA 6)</t>
  </si>
  <si>
    <t>18 Central Services (SA 9)</t>
  </si>
  <si>
    <t>20 Block Grants (SA 1)</t>
  </si>
  <si>
    <t>20 Block Grants (SA 3)</t>
  </si>
  <si>
    <t>20 Block Grants (SA 6)</t>
  </si>
  <si>
    <t>18 Central Services (SA 8)</t>
  </si>
  <si>
    <t>49 Secondary Roads (SA 7)</t>
  </si>
  <si>
    <t>49 Secondary Roads (SA 0)</t>
  </si>
  <si>
    <t>28 Court Services/Attorney (SA 1)</t>
  </si>
  <si>
    <t>28 Court Services/Attorney (SA 9)</t>
  </si>
  <si>
    <t>81 Energy Reinvestment</t>
  </si>
  <si>
    <t>07 Information Technology</t>
  </si>
  <si>
    <t>FAVORABLE BUDGET VARIANCE (-10%)</t>
  </si>
  <si>
    <t>UNFAVORABLE BUDGET VARIANCE (+10%)</t>
  </si>
  <si>
    <t>23 Block Grants (SA 1)</t>
  </si>
  <si>
    <t>23 Block Grants (SA 6)</t>
  </si>
  <si>
    <t>08 Sheriff</t>
  </si>
  <si>
    <t>05 Board of Supervisors (SA 3)</t>
  </si>
  <si>
    <t>05 Board of Supervisors (SA 9)</t>
  </si>
  <si>
    <t>25 County Farm (Operations)</t>
  </si>
  <si>
    <t>25 County Farm (Cap. Projects)</t>
  </si>
  <si>
    <t>N/A</t>
  </si>
  <si>
    <t>26 Guide Link</t>
  </si>
  <si>
    <t>41 Substance Abuse</t>
  </si>
  <si>
    <t>NOTES</t>
  </si>
  <si>
    <t>Gas &amp; elec, water and bldg. repair all lower than expected</t>
  </si>
  <si>
    <t>Little activity YTD</t>
  </si>
  <si>
    <t>ABBE &amp; Prelude charges &amp; consulting fees</t>
  </si>
  <si>
    <t>Small software purchase</t>
  </si>
  <si>
    <t>45 Social Services</t>
  </si>
  <si>
    <t>Veteran's grave markers maintenance</t>
  </si>
  <si>
    <t>Township officials budgetary activity</t>
  </si>
  <si>
    <t>Repairs,, utilities, maintenance &amp; prof. services</t>
  </si>
  <si>
    <t>Commitment &amp; substance treatment costs</t>
  </si>
  <si>
    <t>Small court reporting cost</t>
  </si>
  <si>
    <t>Detention transportation &amp; subsistence costs</t>
  </si>
  <si>
    <t>COVID equipment/supplies purchases</t>
  </si>
  <si>
    <t>Education, training &amp; equipment</t>
  </si>
  <si>
    <t>Bee inspection services &amp; vet fees</t>
  </si>
  <si>
    <t>Civil service fees, case related costs, periodicals &amp; books</t>
  </si>
  <si>
    <t>JECC radio equipment budget unspent YTD</t>
  </si>
  <si>
    <t>Construction budget @ 11% YTD</t>
  </si>
  <si>
    <t>Detention costs @ ~60% YTD</t>
  </si>
  <si>
    <t>Mostly ag-hort. equipment purchase</t>
  </si>
  <si>
    <t>Wetland bank expenses well under budget @ 13% YTD</t>
  </si>
  <si>
    <t>ON 5/31/2021</t>
  </si>
  <si>
    <t>MAY EXPENDITURES YEAR TO DATE FY21</t>
  </si>
  <si>
    <t>EXPECTED PERCENTAGE OF BUDGET EXPENDED THROUGH MAY, 2021:</t>
  </si>
  <si>
    <t>FT wages @ 73% YTD</t>
  </si>
  <si>
    <t>Salaries @ 68% YTD</t>
  </si>
  <si>
    <t>Patrol &amp; Jail costs @ ~80% YTD</t>
  </si>
  <si>
    <t>Salaries @ 51% YTD</t>
  </si>
  <si>
    <t>FT wages @ 69% YTD</t>
  </si>
  <si>
    <t>Fuels @ 26%; Driver wages/benefits @ 42%</t>
  </si>
  <si>
    <t>FT Wages @ 70% YTD</t>
  </si>
  <si>
    <t>Merit, vacation &amp; sick payouts budget not fully utilized</t>
  </si>
  <si>
    <t>Consulting fees, repairs &amp; construction</t>
  </si>
  <si>
    <t>General Assistance @ 52% YTD</t>
  </si>
  <si>
    <t>General services to veterans @ 22% YTD</t>
  </si>
  <si>
    <t>BOS match at 62% YTD</t>
  </si>
  <si>
    <t>Spring project activity not being seen yet</t>
  </si>
  <si>
    <t>Some new road work &amp; CC Watershed activity in May</t>
  </si>
  <si>
    <t>At the end of May for expenditures, we had 33 departmental service areas that were significantly under budget: Attorney (SA 1), IT, Sheriff, Medical Examiner, Recorder, SEATS, Treasurer, Physical Plant, Central Services (4), County Farm (2), GuideLink, Substance Abuse, Social Services, MHDS, Veteran’s Affairs, Juvenile Crime Prevention, Juvenile Justice, Court Services/Attorney (2), Court Services/Sheriff, REAP, Secondary Roads, Law Enforcement Proceeds, Prosecutor Forfeiture, Conservation Trust, Recorder’s Records Management, Capital Expenditures, Conservation Bond, Capital Projects and Energy Reinvestment.  Sheriff &amp; Treasurer are new to this group in May.  Debt Service and one of the Secondary Roads areas fell out of this group in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</si>
</sst>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scheme val="minor"/>
    </font>
    <font>
      <sz val="10"/>
      <name val="Helv"/>
    </font>
    <font>
      <sz val="10"/>
      <name val="Arial"/>
      <family val="2"/>
    </font>
    <font>
      <b/>
      <sz val="10"/>
      <name val="Arial"/>
      <family val="2"/>
    </font>
    <font>
      <sz val="10"/>
      <color theme="1"/>
      <name val="Arial"/>
      <family val="2"/>
    </font>
    <font>
      <b/>
      <u/>
      <sz val="10"/>
      <color theme="1"/>
      <name val="Arial"/>
      <family val="2"/>
    </font>
    <font>
      <b/>
      <sz val="10"/>
      <color theme="1"/>
      <name val="Arial"/>
      <family val="2"/>
    </font>
    <font>
      <sz val="10"/>
      <color rgb="FFFF0000"/>
      <name val="Arial"/>
      <family val="2"/>
    </font>
    <font>
      <b/>
      <sz val="10"/>
      <color rgb="FFFF0000"/>
      <name val="Arial"/>
      <family val="2"/>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s>
  <cellStyleXfs count="3">
    <xf numFmtId="0" fontId="0" fillId="0" borderId="0"/>
    <xf numFmtId="0" fontId="1" fillId="0" borderId="0"/>
    <xf numFmtId="0" fontId="1" fillId="0" borderId="0"/>
  </cellStyleXfs>
  <cellXfs count="48">
    <xf numFmtId="0" fontId="0" fillId="0" borderId="0" xfId="0"/>
    <xf numFmtId="0" fontId="4" fillId="0" borderId="0" xfId="0" applyFont="1"/>
    <xf numFmtId="0" fontId="5" fillId="0" borderId="0" xfId="0" applyFont="1"/>
    <xf numFmtId="38" fontId="2" fillId="0" borderId="0" xfId="2" applyNumberFormat="1" applyFont="1" applyBorder="1" applyProtection="1">
      <protection locked="0"/>
    </xf>
    <xf numFmtId="38" fontId="2" fillId="0" borderId="0" xfId="2" applyNumberFormat="1" applyFont="1" applyFill="1" applyBorder="1" applyProtection="1">
      <protection locked="0"/>
    </xf>
    <xf numFmtId="0" fontId="4" fillId="0" borderId="1" xfId="0" applyFont="1" applyBorder="1"/>
    <xf numFmtId="38" fontId="2" fillId="0" borderId="1" xfId="2" applyNumberFormat="1" applyFont="1" applyFill="1" applyBorder="1" applyProtection="1">
      <protection locked="0"/>
    </xf>
    <xf numFmtId="0" fontId="4" fillId="0" borderId="0" xfId="0" applyFont="1" applyFill="1"/>
    <xf numFmtId="0" fontId="4" fillId="0" borderId="1" xfId="0" applyFont="1" applyFill="1" applyBorder="1"/>
    <xf numFmtId="0" fontId="6" fillId="0" borderId="0" xfId="0" applyFont="1"/>
    <xf numFmtId="38" fontId="2" fillId="0" borderId="0" xfId="0" applyNumberFormat="1" applyFont="1" applyFill="1" applyBorder="1" applyProtection="1">
      <protection locked="0"/>
    </xf>
    <xf numFmtId="164" fontId="4" fillId="0" borderId="0" xfId="0" applyNumberFormat="1" applyFont="1" applyFill="1"/>
    <xf numFmtId="0" fontId="5" fillId="0" borderId="0" xfId="0" applyFont="1" applyFill="1"/>
    <xf numFmtId="38" fontId="4" fillId="0" borderId="0" xfId="0" applyNumberFormat="1" applyFont="1" applyBorder="1"/>
    <xf numFmtId="38" fontId="4" fillId="0" borderId="0" xfId="0" applyNumberFormat="1" applyFont="1"/>
    <xf numFmtId="38" fontId="4" fillId="0" borderId="0" xfId="0" applyNumberFormat="1" applyFont="1" applyFill="1"/>
    <xf numFmtId="38" fontId="6" fillId="0" borderId="0" xfId="0" applyNumberFormat="1" applyFont="1" applyBorder="1" applyAlignment="1">
      <alignment horizontal="center"/>
    </xf>
    <xf numFmtId="38" fontId="6" fillId="0" borderId="0" xfId="0" applyNumberFormat="1" applyFont="1" applyFill="1" applyAlignment="1">
      <alignment horizontal="center"/>
    </xf>
    <xf numFmtId="38" fontId="6" fillId="0" borderId="1" xfId="0" applyNumberFormat="1" applyFont="1" applyBorder="1" applyAlignment="1">
      <alignment horizontal="center"/>
    </xf>
    <xf numFmtId="38" fontId="4" fillId="0" borderId="1" xfId="0" applyNumberFormat="1" applyFont="1" applyFill="1" applyBorder="1"/>
    <xf numFmtId="38" fontId="4" fillId="0" borderId="0" xfId="0" applyNumberFormat="1" applyFont="1" applyFill="1" applyBorder="1"/>
    <xf numFmtId="38" fontId="4" fillId="0" borderId="1" xfId="0" applyNumberFormat="1" applyFont="1" applyBorder="1"/>
    <xf numFmtId="0" fontId="4" fillId="0" borderId="0" xfId="0" applyFont="1" applyFill="1" applyBorder="1"/>
    <xf numFmtId="164" fontId="4" fillId="0" borderId="0" xfId="0" applyNumberFormat="1" applyFont="1" applyFill="1" applyBorder="1"/>
    <xf numFmtId="0" fontId="6" fillId="0" borderId="2" xfId="0" applyFont="1" applyFill="1" applyBorder="1"/>
    <xf numFmtId="38" fontId="3" fillId="0" borderId="2" xfId="2" applyNumberFormat="1" applyFont="1" applyFill="1" applyBorder="1" applyProtection="1">
      <protection locked="0"/>
    </xf>
    <xf numFmtId="38" fontId="6" fillId="0" borderId="2" xfId="0" applyNumberFormat="1" applyFont="1" applyFill="1" applyBorder="1"/>
    <xf numFmtId="164" fontId="6" fillId="0" borderId="2" xfId="0" applyNumberFormat="1" applyFont="1" applyFill="1" applyBorder="1"/>
    <xf numFmtId="164" fontId="6" fillId="0" borderId="0" xfId="0" applyNumberFormat="1" applyFont="1" applyFill="1" applyAlignment="1">
      <alignment horizontal="center"/>
    </xf>
    <xf numFmtId="164" fontId="6" fillId="0" borderId="1" xfId="0" applyNumberFormat="1" applyFont="1" applyFill="1" applyBorder="1" applyAlignment="1">
      <alignment horizontal="center"/>
    </xf>
    <xf numFmtId="0" fontId="6" fillId="2" borderId="0" xfId="0" applyFont="1" applyFill="1"/>
    <xf numFmtId="0" fontId="7" fillId="0" borderId="0" xfId="0" applyFont="1"/>
    <xf numFmtId="0" fontId="8" fillId="0" borderId="0" xfId="0" applyFont="1"/>
    <xf numFmtId="0" fontId="4" fillId="2" borderId="0" xfId="0" applyFont="1" applyFill="1"/>
    <xf numFmtId="38" fontId="4" fillId="2" borderId="0" xfId="0" applyNumberFormat="1" applyFont="1" applyFill="1" applyBorder="1"/>
    <xf numFmtId="38" fontId="4" fillId="2" borderId="0" xfId="0" applyNumberFormat="1" applyFont="1" applyFill="1"/>
    <xf numFmtId="0" fontId="4" fillId="3" borderId="0" xfId="0" applyFont="1" applyFill="1"/>
    <xf numFmtId="0" fontId="4" fillId="4" borderId="0" xfId="0" applyFont="1" applyFill="1"/>
    <xf numFmtId="0" fontId="6" fillId="2" borderId="3" xfId="0" applyFont="1" applyFill="1" applyBorder="1"/>
    <xf numFmtId="38" fontId="6" fillId="2" borderId="3" xfId="0" applyNumberFormat="1" applyFont="1" applyFill="1" applyBorder="1"/>
    <xf numFmtId="0" fontId="4" fillId="0" borderId="2" xfId="0" applyFont="1" applyBorder="1"/>
    <xf numFmtId="38" fontId="6" fillId="0" borderId="2" xfId="0" applyNumberFormat="1" applyFont="1" applyBorder="1"/>
    <xf numFmtId="164" fontId="4" fillId="0" borderId="0" xfId="0" applyNumberFormat="1" applyFont="1" applyFill="1" applyAlignment="1">
      <alignment horizontal="right"/>
    </xf>
    <xf numFmtId="164" fontId="4" fillId="3" borderId="0" xfId="0" applyNumberFormat="1" applyFont="1" applyFill="1"/>
    <xf numFmtId="164" fontId="4" fillId="3" borderId="0" xfId="0" applyNumberFormat="1" applyFont="1" applyFill="1" applyBorder="1"/>
    <xf numFmtId="164" fontId="3" fillId="2" borderId="3" xfId="0" applyNumberFormat="1" applyFont="1" applyFill="1" applyBorder="1"/>
    <xf numFmtId="0" fontId="6" fillId="0" borderId="0" xfId="0" applyFont="1" applyAlignment="1">
      <alignment horizontal="center"/>
    </xf>
    <xf numFmtId="0" fontId="4" fillId="0" borderId="0" xfId="0" applyFont="1" applyAlignment="1">
      <alignment wrapText="1"/>
    </xf>
  </cellXfs>
  <cellStyles count="3">
    <cellStyle name="Normal" xfId="0" builtinId="0"/>
    <cellStyle name="Normal 2" xfId="1"/>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tabSelected="1" zoomScaleNormal="100" workbookViewId="0"/>
  </sheetViews>
  <sheetFormatPr defaultColWidth="8.88671875" defaultRowHeight="13.2" x14ac:dyDescent="0.25"/>
  <cols>
    <col min="1" max="1" width="44.44140625" style="1" customWidth="1"/>
    <col min="2" max="2" width="3.6640625" style="1" customWidth="1"/>
    <col min="3" max="3" width="13.44140625" style="13" customWidth="1"/>
    <col min="4" max="4" width="3.6640625" style="14" customWidth="1"/>
    <col min="5" max="5" width="13.5546875" style="15" customWidth="1"/>
    <col min="6" max="6" width="3.6640625" style="1" customWidth="1"/>
    <col min="7" max="7" width="15.33203125" style="11" bestFit="1" customWidth="1"/>
    <col min="8" max="8" width="50" style="1" bestFit="1" customWidth="1"/>
    <col min="9" max="9" width="12" style="1" bestFit="1" customWidth="1"/>
    <col min="10" max="16384" width="8.88671875" style="1"/>
  </cols>
  <sheetData>
    <row r="1" spans="1:8" x14ac:dyDescent="0.25">
      <c r="A1" s="30" t="s">
        <v>91</v>
      </c>
      <c r="B1" s="33"/>
      <c r="C1" s="34"/>
      <c r="D1" s="35"/>
      <c r="E1" s="35"/>
      <c r="F1" s="33"/>
    </row>
    <row r="2" spans="1:8" x14ac:dyDescent="0.25">
      <c r="C2" s="16" t="s">
        <v>36</v>
      </c>
      <c r="E2" s="17" t="s">
        <v>37</v>
      </c>
      <c r="G2" s="28" t="s">
        <v>38</v>
      </c>
    </row>
    <row r="3" spans="1:8" x14ac:dyDescent="0.25">
      <c r="A3" s="2" t="s">
        <v>30</v>
      </c>
      <c r="C3" s="18" t="s">
        <v>90</v>
      </c>
      <c r="E3" s="18" t="s">
        <v>90</v>
      </c>
      <c r="G3" s="29" t="s">
        <v>39</v>
      </c>
      <c r="H3" s="46" t="s">
        <v>69</v>
      </c>
    </row>
    <row r="4" spans="1:8" x14ac:dyDescent="0.25">
      <c r="A4" s="1" t="s">
        <v>0</v>
      </c>
      <c r="C4" s="3">
        <v>5307122</v>
      </c>
      <c r="E4" s="10">
        <v>4771642</v>
      </c>
      <c r="G4" s="11">
        <f>E4/C4</f>
        <v>0.89910162231054802</v>
      </c>
    </row>
    <row r="5" spans="1:8" x14ac:dyDescent="0.25">
      <c r="A5" s="7" t="s">
        <v>40</v>
      </c>
      <c r="B5" s="7"/>
      <c r="C5" s="4">
        <v>3337749</v>
      </c>
      <c r="D5" s="15"/>
      <c r="E5" s="10">
        <v>2578975</v>
      </c>
      <c r="F5" s="7"/>
      <c r="G5" s="43">
        <f t="shared" ref="G5:G36" si="0">E5/C5</f>
        <v>0.77266894544796505</v>
      </c>
      <c r="H5" s="1" t="s">
        <v>93</v>
      </c>
    </row>
    <row r="6" spans="1:8" x14ac:dyDescent="0.25">
      <c r="A6" s="7" t="s">
        <v>41</v>
      </c>
      <c r="B6" s="7"/>
      <c r="C6" s="4">
        <v>769925</v>
      </c>
      <c r="D6" s="15"/>
      <c r="E6" s="10">
        <v>696385</v>
      </c>
      <c r="F6" s="7"/>
      <c r="G6" s="11">
        <f t="shared" si="0"/>
        <v>0.90448420300678634</v>
      </c>
    </row>
    <row r="7" spans="1:8" x14ac:dyDescent="0.25">
      <c r="A7" s="7" t="s">
        <v>1</v>
      </c>
      <c r="B7" s="7"/>
      <c r="C7" s="4">
        <v>1336871</v>
      </c>
      <c r="D7" s="15"/>
      <c r="E7" s="10">
        <v>1170915</v>
      </c>
      <c r="F7" s="7"/>
      <c r="G7" s="11">
        <f t="shared" si="0"/>
        <v>0.87586236817164853</v>
      </c>
    </row>
    <row r="8" spans="1:8" x14ac:dyDescent="0.25">
      <c r="A8" s="7" t="s">
        <v>2</v>
      </c>
      <c r="B8" s="7"/>
      <c r="C8" s="4">
        <v>5735381</v>
      </c>
      <c r="D8" s="15"/>
      <c r="E8" s="10">
        <v>4946370</v>
      </c>
      <c r="F8" s="7"/>
      <c r="G8" s="11">
        <f t="shared" si="0"/>
        <v>0.8624309352770112</v>
      </c>
    </row>
    <row r="9" spans="1:8" x14ac:dyDescent="0.25">
      <c r="A9" s="7" t="s">
        <v>62</v>
      </c>
      <c r="B9" s="7"/>
      <c r="C9" s="4">
        <v>88302</v>
      </c>
      <c r="D9" s="15"/>
      <c r="E9" s="10">
        <v>74031</v>
      </c>
      <c r="F9" s="7"/>
      <c r="G9" s="11">
        <f t="shared" si="0"/>
        <v>0.83838418155874161</v>
      </c>
    </row>
    <row r="10" spans="1:8" x14ac:dyDescent="0.25">
      <c r="A10" s="7" t="s">
        <v>63</v>
      </c>
      <c r="B10" s="7"/>
      <c r="C10" s="4">
        <v>1265489</v>
      </c>
      <c r="D10" s="15"/>
      <c r="E10" s="10">
        <v>1084918</v>
      </c>
      <c r="F10" s="7"/>
      <c r="G10" s="11">
        <f t="shared" si="0"/>
        <v>0.85731128441258675</v>
      </c>
    </row>
    <row r="11" spans="1:8" x14ac:dyDescent="0.25">
      <c r="A11" s="7" t="s">
        <v>3</v>
      </c>
      <c r="B11" s="7"/>
      <c r="C11" s="4">
        <v>591027</v>
      </c>
      <c r="D11" s="15"/>
      <c r="E11" s="10">
        <v>483718</v>
      </c>
      <c r="F11" s="7"/>
      <c r="G11" s="11">
        <f t="shared" si="0"/>
        <v>0.81843638277100705</v>
      </c>
    </row>
    <row r="12" spans="1:8" x14ac:dyDescent="0.25">
      <c r="A12" s="7" t="s">
        <v>56</v>
      </c>
      <c r="B12" s="7"/>
      <c r="C12" s="4">
        <v>1824970</v>
      </c>
      <c r="D12" s="15"/>
      <c r="E12" s="10">
        <v>1415288</v>
      </c>
      <c r="F12" s="7"/>
      <c r="G12" s="43">
        <f t="shared" si="0"/>
        <v>0.77551302213187068</v>
      </c>
      <c r="H12" s="1" t="s">
        <v>94</v>
      </c>
    </row>
    <row r="13" spans="1:8" x14ac:dyDescent="0.25">
      <c r="A13" s="7" t="s">
        <v>61</v>
      </c>
      <c r="B13" s="7"/>
      <c r="C13" s="4">
        <v>13195984</v>
      </c>
      <c r="D13" s="15"/>
      <c r="E13" s="10">
        <v>10603891</v>
      </c>
      <c r="F13" s="7"/>
      <c r="G13" s="43">
        <f t="shared" si="0"/>
        <v>0.80356955570725153</v>
      </c>
      <c r="H13" s="1" t="s">
        <v>95</v>
      </c>
    </row>
    <row r="14" spans="1:8" x14ac:dyDescent="0.25">
      <c r="A14" s="7" t="s">
        <v>4</v>
      </c>
      <c r="B14" s="7"/>
      <c r="C14" s="4">
        <v>1202184</v>
      </c>
      <c r="D14" s="15"/>
      <c r="E14" s="10">
        <v>941357</v>
      </c>
      <c r="F14" s="7"/>
      <c r="G14" s="43">
        <f t="shared" si="0"/>
        <v>0.78303903562183497</v>
      </c>
      <c r="H14" s="1" t="s">
        <v>96</v>
      </c>
    </row>
    <row r="15" spans="1:8" x14ac:dyDescent="0.25">
      <c r="A15" s="7" t="s">
        <v>5</v>
      </c>
      <c r="B15" s="7"/>
      <c r="C15" s="4">
        <v>846062</v>
      </c>
      <c r="D15" s="15"/>
      <c r="E15" s="10">
        <v>674075</v>
      </c>
      <c r="F15" s="7"/>
      <c r="G15" s="43">
        <f t="shared" si="0"/>
        <v>0.79672057130564899</v>
      </c>
      <c r="H15" s="1" t="s">
        <v>97</v>
      </c>
    </row>
    <row r="16" spans="1:8" x14ac:dyDescent="0.25">
      <c r="A16" s="7" t="s">
        <v>6</v>
      </c>
      <c r="B16" s="7"/>
      <c r="C16" s="4">
        <v>4300761</v>
      </c>
      <c r="D16" s="15"/>
      <c r="E16" s="10">
        <v>3013842</v>
      </c>
      <c r="F16" s="7"/>
      <c r="G16" s="43">
        <f t="shared" si="0"/>
        <v>0.7007694684731377</v>
      </c>
      <c r="H16" s="1" t="s">
        <v>98</v>
      </c>
    </row>
    <row r="17" spans="1:11" x14ac:dyDescent="0.25">
      <c r="A17" s="7" t="s">
        <v>42</v>
      </c>
      <c r="B17" s="7"/>
      <c r="C17" s="4">
        <v>1170157</v>
      </c>
      <c r="D17" s="15"/>
      <c r="E17" s="10">
        <v>944226</v>
      </c>
      <c r="F17" s="7"/>
      <c r="G17" s="43">
        <f t="shared" si="0"/>
        <v>0.806922489888109</v>
      </c>
      <c r="H17" s="1" t="s">
        <v>99</v>
      </c>
    </row>
    <row r="18" spans="1:11" x14ac:dyDescent="0.25">
      <c r="A18" s="7" t="s">
        <v>43</v>
      </c>
      <c r="B18" s="7"/>
      <c r="C18" s="4">
        <v>433502</v>
      </c>
      <c r="D18" s="15"/>
      <c r="E18" s="10">
        <v>367833</v>
      </c>
      <c r="F18" s="7"/>
      <c r="G18" s="11">
        <f t="shared" si="0"/>
        <v>0.84851511642391497</v>
      </c>
    </row>
    <row r="19" spans="1:11" x14ac:dyDescent="0.25">
      <c r="A19" s="7" t="s">
        <v>7</v>
      </c>
      <c r="B19" s="7"/>
      <c r="C19" s="4">
        <v>387692</v>
      </c>
      <c r="D19" s="15"/>
      <c r="E19" s="10">
        <v>345967</v>
      </c>
      <c r="F19" s="7"/>
      <c r="G19" s="11">
        <f t="shared" si="0"/>
        <v>0.89237590664754496</v>
      </c>
    </row>
    <row r="20" spans="1:11" x14ac:dyDescent="0.25">
      <c r="A20" s="7" t="s">
        <v>8</v>
      </c>
      <c r="B20" s="7"/>
      <c r="C20" s="4">
        <v>1857114</v>
      </c>
      <c r="D20" s="15"/>
      <c r="E20" s="10">
        <v>1251031</v>
      </c>
      <c r="F20" s="7"/>
      <c r="G20" s="43">
        <f t="shared" si="0"/>
        <v>0.67364254429184212</v>
      </c>
      <c r="H20" s="1" t="s">
        <v>70</v>
      </c>
      <c r="K20" s="7"/>
    </row>
    <row r="21" spans="1:11" x14ac:dyDescent="0.25">
      <c r="A21" s="7" t="s">
        <v>44</v>
      </c>
      <c r="B21" s="7"/>
      <c r="C21" s="4">
        <v>1500</v>
      </c>
      <c r="D21" s="15"/>
      <c r="E21" s="10">
        <v>902</v>
      </c>
      <c r="F21" s="7"/>
      <c r="G21" s="43">
        <f t="shared" si="0"/>
        <v>0.60133333333333339</v>
      </c>
      <c r="H21" s="1" t="s">
        <v>75</v>
      </c>
    </row>
    <row r="22" spans="1:11" x14ac:dyDescent="0.25">
      <c r="A22" s="7" t="s">
        <v>45</v>
      </c>
      <c r="B22" s="7"/>
      <c r="C22" s="4">
        <v>2300</v>
      </c>
      <c r="D22" s="15"/>
      <c r="E22" s="10">
        <v>242</v>
      </c>
      <c r="F22" s="7"/>
      <c r="G22" s="43">
        <f t="shared" si="0"/>
        <v>0.10521739130434783</v>
      </c>
      <c r="H22" s="1" t="s">
        <v>83</v>
      </c>
    </row>
    <row r="23" spans="1:11" x14ac:dyDescent="0.25">
      <c r="A23" s="7" t="s">
        <v>50</v>
      </c>
      <c r="B23" s="7"/>
      <c r="C23" s="4">
        <v>9000</v>
      </c>
      <c r="D23" s="15"/>
      <c r="E23" s="10">
        <v>4501</v>
      </c>
      <c r="F23" s="7"/>
      <c r="G23" s="43">
        <f t="shared" si="0"/>
        <v>0.50011111111111106</v>
      </c>
      <c r="H23" s="1" t="s">
        <v>76</v>
      </c>
    </row>
    <row r="24" spans="1:11" x14ac:dyDescent="0.25">
      <c r="A24" s="7" t="s">
        <v>46</v>
      </c>
      <c r="B24" s="7"/>
      <c r="C24" s="4">
        <v>1395049</v>
      </c>
      <c r="D24" s="15"/>
      <c r="E24" s="10">
        <v>847135</v>
      </c>
      <c r="F24" s="7"/>
      <c r="G24" s="43">
        <f t="shared" si="0"/>
        <v>0.60724390326074573</v>
      </c>
      <c r="H24" s="1" t="s">
        <v>100</v>
      </c>
    </row>
    <row r="25" spans="1:11" x14ac:dyDescent="0.25">
      <c r="A25" s="7" t="s">
        <v>9</v>
      </c>
      <c r="B25" s="7"/>
      <c r="C25" s="4">
        <v>1275547</v>
      </c>
      <c r="D25" s="15"/>
      <c r="E25" s="10">
        <v>1051676</v>
      </c>
      <c r="F25" s="7"/>
      <c r="G25" s="11">
        <f t="shared" si="0"/>
        <v>0.82449019910673615</v>
      </c>
    </row>
    <row r="26" spans="1:11" x14ac:dyDescent="0.25">
      <c r="A26" s="7" t="s">
        <v>47</v>
      </c>
      <c r="B26" s="7"/>
      <c r="C26" s="4">
        <v>4169772</v>
      </c>
      <c r="D26" s="15"/>
      <c r="E26" s="10">
        <v>3943157</v>
      </c>
      <c r="F26" s="7"/>
      <c r="G26" s="11">
        <f t="shared" si="0"/>
        <v>0.94565290380385303</v>
      </c>
    </row>
    <row r="27" spans="1:11" x14ac:dyDescent="0.25">
      <c r="A27" s="7" t="s">
        <v>48</v>
      </c>
      <c r="B27" s="7"/>
      <c r="C27" s="4">
        <v>1706653</v>
      </c>
      <c r="D27" s="15"/>
      <c r="E27" s="10">
        <v>1540897</v>
      </c>
      <c r="F27" s="7"/>
      <c r="G27" s="11">
        <f>E27/C27</f>
        <v>0.90287656600375121</v>
      </c>
    </row>
    <row r="28" spans="1:11" x14ac:dyDescent="0.25">
      <c r="A28" s="7" t="s">
        <v>49</v>
      </c>
      <c r="B28" s="7"/>
      <c r="C28" s="4">
        <v>988839</v>
      </c>
      <c r="D28" s="15"/>
      <c r="E28" s="10">
        <v>963839</v>
      </c>
      <c r="F28" s="7"/>
      <c r="G28" s="11">
        <f t="shared" si="0"/>
        <v>0.97471782565210308</v>
      </c>
    </row>
    <row r="29" spans="1:11" x14ac:dyDescent="0.25">
      <c r="A29" s="7" t="s">
        <v>10</v>
      </c>
      <c r="B29" s="7"/>
      <c r="C29" s="4">
        <v>3046642</v>
      </c>
      <c r="D29" s="15"/>
      <c r="E29" s="10">
        <v>2641658</v>
      </c>
      <c r="F29" s="7"/>
      <c r="G29" s="11">
        <f t="shared" si="0"/>
        <v>0.86707200911692284</v>
      </c>
    </row>
    <row r="30" spans="1:11" x14ac:dyDescent="0.25">
      <c r="A30" s="7" t="s">
        <v>64</v>
      </c>
      <c r="B30" s="7"/>
      <c r="C30" s="4">
        <v>165700</v>
      </c>
      <c r="D30" s="15"/>
      <c r="E30" s="10">
        <v>25191</v>
      </c>
      <c r="F30" s="7"/>
      <c r="G30" s="43">
        <f t="shared" si="0"/>
        <v>0.15202776101388052</v>
      </c>
      <c r="H30" s="1" t="s">
        <v>77</v>
      </c>
    </row>
    <row r="31" spans="1:11" x14ac:dyDescent="0.25">
      <c r="A31" s="7" t="s">
        <v>65</v>
      </c>
      <c r="B31" s="7"/>
      <c r="C31" s="4">
        <v>604800</v>
      </c>
      <c r="D31" s="15"/>
      <c r="E31" s="10">
        <v>268624</v>
      </c>
      <c r="F31" s="7"/>
      <c r="G31" s="43">
        <f t="shared" si="0"/>
        <v>0.44415343915343913</v>
      </c>
      <c r="H31" s="1" t="s">
        <v>101</v>
      </c>
    </row>
    <row r="32" spans="1:11" x14ac:dyDescent="0.25">
      <c r="A32" s="7" t="s">
        <v>67</v>
      </c>
      <c r="B32" s="7"/>
      <c r="C32" s="4">
        <v>695496</v>
      </c>
      <c r="D32" s="15"/>
      <c r="E32" s="10">
        <v>387292</v>
      </c>
      <c r="F32" s="7"/>
      <c r="G32" s="43">
        <f t="shared" si="0"/>
        <v>0.55685726445587036</v>
      </c>
      <c r="H32" s="1" t="s">
        <v>72</v>
      </c>
    </row>
    <row r="33" spans="1:8" x14ac:dyDescent="0.25">
      <c r="A33" s="7" t="s">
        <v>68</v>
      </c>
      <c r="B33" s="7"/>
      <c r="C33" s="4">
        <v>296700</v>
      </c>
      <c r="D33" s="15"/>
      <c r="E33" s="10">
        <v>36130</v>
      </c>
      <c r="F33" s="7"/>
      <c r="G33" s="43">
        <f t="shared" si="0"/>
        <v>0.12177283451297607</v>
      </c>
      <c r="H33" s="1" t="s">
        <v>78</v>
      </c>
    </row>
    <row r="34" spans="1:8" x14ac:dyDescent="0.25">
      <c r="A34" s="7" t="s">
        <v>11</v>
      </c>
      <c r="B34" s="7"/>
      <c r="C34" s="4">
        <v>470489</v>
      </c>
      <c r="D34" s="15"/>
      <c r="E34" s="10">
        <v>423976</v>
      </c>
      <c r="F34" s="7"/>
      <c r="G34" s="11">
        <f t="shared" si="0"/>
        <v>0.90113902769246468</v>
      </c>
    </row>
    <row r="35" spans="1:8" x14ac:dyDescent="0.25">
      <c r="A35" s="7" t="s">
        <v>74</v>
      </c>
      <c r="B35" s="7"/>
      <c r="C35" s="4">
        <v>1874850</v>
      </c>
      <c r="D35" s="15"/>
      <c r="E35" s="10">
        <v>1289628</v>
      </c>
      <c r="F35" s="7"/>
      <c r="G35" s="43">
        <f t="shared" si="0"/>
        <v>0.6878566285302824</v>
      </c>
      <c r="H35" s="1" t="s">
        <v>102</v>
      </c>
    </row>
    <row r="36" spans="1:8" x14ac:dyDescent="0.25">
      <c r="A36" s="7" t="s">
        <v>12</v>
      </c>
      <c r="B36" s="7"/>
      <c r="C36" s="4">
        <v>218222</v>
      </c>
      <c r="D36" s="15"/>
      <c r="E36" s="10">
        <v>147564</v>
      </c>
      <c r="F36" s="7"/>
      <c r="G36" s="43">
        <f t="shared" si="0"/>
        <v>0.67621046457277456</v>
      </c>
      <c r="H36" s="1" t="s">
        <v>103</v>
      </c>
    </row>
    <row r="37" spans="1:8" x14ac:dyDescent="0.25">
      <c r="A37" s="8" t="s">
        <v>13</v>
      </c>
      <c r="B37" s="8"/>
      <c r="C37" s="6">
        <v>354500</v>
      </c>
      <c r="D37" s="19"/>
      <c r="E37" s="6">
        <v>212253</v>
      </c>
      <c r="F37" s="8"/>
      <c r="G37" s="44">
        <f>E37/C37</f>
        <v>0.59873906911142449</v>
      </c>
      <c r="H37" s="1" t="s">
        <v>104</v>
      </c>
    </row>
    <row r="38" spans="1:8" ht="13.8" thickBot="1" x14ac:dyDescent="0.3">
      <c r="A38" s="24"/>
      <c r="B38" s="24"/>
      <c r="C38" s="25">
        <f>SUM(C4:C37)</f>
        <v>60926351</v>
      </c>
      <c r="D38" s="26"/>
      <c r="E38" s="25">
        <f>SUM(E4:E37)</f>
        <v>49149129</v>
      </c>
      <c r="F38" s="24"/>
      <c r="G38" s="27">
        <f>E38/C38</f>
        <v>0.80669740093247999</v>
      </c>
    </row>
    <row r="39" spans="1:8" ht="13.8" thickTop="1" x14ac:dyDescent="0.25">
      <c r="A39" s="22"/>
      <c r="B39" s="22"/>
      <c r="C39" s="4"/>
      <c r="D39" s="20"/>
      <c r="E39" s="4"/>
      <c r="F39" s="22"/>
      <c r="G39" s="23"/>
    </row>
    <row r="40" spans="1:8" x14ac:dyDescent="0.25">
      <c r="A40" s="12" t="s">
        <v>31</v>
      </c>
      <c r="B40" s="7"/>
      <c r="C40" s="20"/>
      <c r="D40" s="15"/>
      <c r="F40" s="7"/>
    </row>
    <row r="41" spans="1:8" x14ac:dyDescent="0.25">
      <c r="A41" s="7" t="s">
        <v>14</v>
      </c>
      <c r="B41" s="7"/>
      <c r="C41" s="4">
        <v>0</v>
      </c>
      <c r="D41" s="15"/>
      <c r="E41" s="4">
        <v>0</v>
      </c>
      <c r="F41" s="7"/>
      <c r="G41" s="42" t="s">
        <v>66</v>
      </c>
    </row>
    <row r="42" spans="1:8" x14ac:dyDescent="0.25">
      <c r="A42" s="7" t="s">
        <v>15</v>
      </c>
      <c r="B42" s="7"/>
      <c r="C42" s="4">
        <v>1150000</v>
      </c>
      <c r="D42" s="15"/>
      <c r="E42" s="4">
        <v>1058548</v>
      </c>
      <c r="F42" s="7"/>
      <c r="G42" s="11">
        <f t="shared" ref="G42:G48" si="1">E42/C42</f>
        <v>0.92047652173913042</v>
      </c>
    </row>
    <row r="43" spans="1:8" x14ac:dyDescent="0.25">
      <c r="A43" s="7" t="s">
        <v>16</v>
      </c>
      <c r="B43" s="7"/>
      <c r="C43" s="4">
        <v>819635</v>
      </c>
      <c r="D43" s="15"/>
      <c r="E43" s="4">
        <v>496864</v>
      </c>
      <c r="F43" s="7"/>
      <c r="G43" s="43">
        <f t="shared" si="1"/>
        <v>0.60620154092980416</v>
      </c>
      <c r="H43" s="1" t="s">
        <v>87</v>
      </c>
    </row>
    <row r="44" spans="1:8" x14ac:dyDescent="0.25">
      <c r="A44" s="7" t="s">
        <v>53</v>
      </c>
      <c r="B44" s="7"/>
      <c r="C44" s="4">
        <v>219750</v>
      </c>
      <c r="D44" s="15"/>
      <c r="E44" s="4">
        <v>53073</v>
      </c>
      <c r="F44" s="7"/>
      <c r="G44" s="43">
        <f t="shared" si="1"/>
        <v>0.24151535836177473</v>
      </c>
      <c r="H44" s="1" t="s">
        <v>84</v>
      </c>
    </row>
    <row r="45" spans="1:8" x14ac:dyDescent="0.25">
      <c r="A45" s="7" t="s">
        <v>54</v>
      </c>
      <c r="B45" s="7"/>
      <c r="C45" s="4">
        <v>4100</v>
      </c>
      <c r="D45" s="15"/>
      <c r="E45" s="4">
        <v>120</v>
      </c>
      <c r="F45" s="7"/>
      <c r="G45" s="43">
        <f t="shared" si="1"/>
        <v>2.9268292682926831E-2</v>
      </c>
      <c r="H45" s="1" t="s">
        <v>79</v>
      </c>
    </row>
    <row r="46" spans="1:8" x14ac:dyDescent="0.25">
      <c r="A46" s="7" t="s">
        <v>17</v>
      </c>
      <c r="B46" s="7"/>
      <c r="C46" s="4">
        <v>1508008</v>
      </c>
      <c r="D46" s="15"/>
      <c r="E46" s="4">
        <v>1307427</v>
      </c>
      <c r="F46" s="7"/>
      <c r="G46" s="11">
        <f t="shared" si="1"/>
        <v>0.86698943241680415</v>
      </c>
    </row>
    <row r="47" spans="1:8" x14ac:dyDescent="0.25">
      <c r="A47" s="8" t="s">
        <v>18</v>
      </c>
      <c r="B47" s="8"/>
      <c r="C47" s="6">
        <v>44200</v>
      </c>
      <c r="D47" s="19"/>
      <c r="E47" s="6">
        <v>8687</v>
      </c>
      <c r="F47" s="8"/>
      <c r="G47" s="44">
        <f t="shared" si="1"/>
        <v>0.19653846153846155</v>
      </c>
      <c r="H47" s="1" t="s">
        <v>80</v>
      </c>
    </row>
    <row r="48" spans="1:8" ht="13.8" thickBot="1" x14ac:dyDescent="0.3">
      <c r="A48" s="24"/>
      <c r="B48" s="24"/>
      <c r="C48" s="25">
        <f>SUM(C41:C47)</f>
        <v>3745693</v>
      </c>
      <c r="D48" s="26"/>
      <c r="E48" s="25">
        <f>SUM(E41:E47)</f>
        <v>2924719</v>
      </c>
      <c r="F48" s="24"/>
      <c r="G48" s="27">
        <f t="shared" si="1"/>
        <v>0.78082186660786135</v>
      </c>
    </row>
    <row r="49" spans="1:9" ht="13.8" thickTop="1" x14ac:dyDescent="0.25">
      <c r="A49" s="22"/>
      <c r="B49" s="22"/>
      <c r="C49" s="4"/>
      <c r="D49" s="20"/>
      <c r="E49" s="4"/>
      <c r="F49" s="22"/>
      <c r="G49" s="23"/>
    </row>
    <row r="50" spans="1:9" x14ac:dyDescent="0.25">
      <c r="A50" s="12" t="s">
        <v>32</v>
      </c>
      <c r="B50" s="7"/>
      <c r="C50" s="20"/>
      <c r="D50" s="15"/>
      <c r="F50" s="7"/>
    </row>
    <row r="51" spans="1:9" x14ac:dyDescent="0.25">
      <c r="A51" s="22" t="s">
        <v>59</v>
      </c>
      <c r="B51" s="7"/>
      <c r="C51" s="20">
        <v>125601</v>
      </c>
      <c r="D51" s="15"/>
      <c r="E51" s="15">
        <v>112612</v>
      </c>
      <c r="F51" s="7"/>
      <c r="G51" s="23">
        <f>E51/C51</f>
        <v>0.89658521827055515</v>
      </c>
    </row>
    <row r="52" spans="1:9" x14ac:dyDescent="0.25">
      <c r="A52" s="8" t="s">
        <v>60</v>
      </c>
      <c r="B52" s="8"/>
      <c r="C52" s="6">
        <v>1290105</v>
      </c>
      <c r="D52" s="19"/>
      <c r="E52" s="19">
        <v>1199306</v>
      </c>
      <c r="F52" s="8"/>
      <c r="G52" s="23">
        <f>E52/C52</f>
        <v>0.92961890698819083</v>
      </c>
    </row>
    <row r="53" spans="1:9" ht="13.8" thickBot="1" x14ac:dyDescent="0.3">
      <c r="A53" s="24"/>
      <c r="B53" s="24"/>
      <c r="C53" s="25">
        <f>SUM(C51:C52)</f>
        <v>1415706</v>
      </c>
      <c r="D53" s="26"/>
      <c r="E53" s="26">
        <f>SUM(E51:E52)</f>
        <v>1311918</v>
      </c>
      <c r="F53" s="24"/>
      <c r="G53" s="27">
        <f>E53/C53</f>
        <v>0.92668816830613132</v>
      </c>
    </row>
    <row r="54" spans="1:9" ht="13.8" thickTop="1" x14ac:dyDescent="0.25">
      <c r="A54" s="22"/>
      <c r="B54" s="22"/>
      <c r="C54" s="4"/>
      <c r="D54" s="20"/>
      <c r="E54" s="20"/>
      <c r="F54" s="22"/>
      <c r="G54" s="23"/>
    </row>
    <row r="55" spans="1:9" x14ac:dyDescent="0.25">
      <c r="A55" s="12" t="s">
        <v>33</v>
      </c>
      <c r="B55" s="7"/>
      <c r="C55" s="20"/>
      <c r="D55" s="15"/>
      <c r="F55" s="7"/>
      <c r="H55" s="31"/>
      <c r="I55" s="32"/>
    </row>
    <row r="56" spans="1:9" x14ac:dyDescent="0.25">
      <c r="A56" s="7" t="s">
        <v>19</v>
      </c>
      <c r="B56" s="7"/>
      <c r="C56" s="4">
        <v>181000</v>
      </c>
      <c r="D56" s="15"/>
      <c r="E56" s="4">
        <v>80115</v>
      </c>
      <c r="F56" s="7"/>
      <c r="G56" s="43">
        <f>E56/C56</f>
        <v>0.44262430939226521</v>
      </c>
      <c r="H56" s="1" t="s">
        <v>88</v>
      </c>
    </row>
    <row r="57" spans="1:9" x14ac:dyDescent="0.25">
      <c r="A57" s="7" t="s">
        <v>20</v>
      </c>
      <c r="B57" s="7"/>
      <c r="C57" s="4">
        <v>6635099</v>
      </c>
      <c r="D57" s="15"/>
      <c r="E57" s="4">
        <v>6518186</v>
      </c>
      <c r="F57" s="7"/>
      <c r="G57" s="11">
        <f t="shared" ref="G57:G64" si="2">E57/C57</f>
        <v>0.98237961483317737</v>
      </c>
    </row>
    <row r="58" spans="1:9" x14ac:dyDescent="0.25">
      <c r="A58" s="7" t="s">
        <v>52</v>
      </c>
      <c r="B58" s="7"/>
      <c r="C58" s="4">
        <v>6720000</v>
      </c>
      <c r="D58" s="15"/>
      <c r="E58" s="4">
        <v>2472129</v>
      </c>
      <c r="F58" s="7"/>
      <c r="G58" s="43">
        <f>E58/C58</f>
        <v>0.36787633928571428</v>
      </c>
      <c r="H58" s="1" t="s">
        <v>105</v>
      </c>
    </row>
    <row r="59" spans="1:9" x14ac:dyDescent="0.25">
      <c r="A59" s="7" t="s">
        <v>51</v>
      </c>
      <c r="B59" s="7"/>
      <c r="C59" s="4">
        <v>10790042</v>
      </c>
      <c r="D59" s="15"/>
      <c r="E59" s="4">
        <v>9132642</v>
      </c>
      <c r="F59" s="7"/>
      <c r="G59" s="11">
        <f t="shared" si="2"/>
        <v>0.84639540791407486</v>
      </c>
    </row>
    <row r="60" spans="1:9" x14ac:dyDescent="0.25">
      <c r="A60" s="7" t="s">
        <v>21</v>
      </c>
      <c r="B60" s="7"/>
      <c r="C60" s="4">
        <v>200000</v>
      </c>
      <c r="D60" s="15"/>
      <c r="E60" s="4">
        <v>58072</v>
      </c>
      <c r="F60" s="7"/>
      <c r="G60" s="43">
        <f t="shared" si="2"/>
        <v>0.29036000000000001</v>
      </c>
      <c r="H60" s="1" t="s">
        <v>81</v>
      </c>
    </row>
    <row r="61" spans="1:9" x14ac:dyDescent="0.25">
      <c r="A61" s="7" t="s">
        <v>22</v>
      </c>
      <c r="B61" s="7"/>
      <c r="C61" s="4">
        <v>7500</v>
      </c>
      <c r="D61" s="15"/>
      <c r="E61" s="4">
        <v>3905</v>
      </c>
      <c r="F61" s="7"/>
      <c r="G61" s="43">
        <f t="shared" si="2"/>
        <v>0.52066666666666672</v>
      </c>
      <c r="H61" s="1" t="s">
        <v>82</v>
      </c>
    </row>
    <row r="62" spans="1:9" x14ac:dyDescent="0.25">
      <c r="A62" s="7" t="s">
        <v>23</v>
      </c>
      <c r="B62" s="7"/>
      <c r="C62" s="4">
        <v>1738367</v>
      </c>
      <c r="D62" s="15"/>
      <c r="E62" s="4">
        <v>860659</v>
      </c>
      <c r="F62" s="7"/>
      <c r="G62" s="43">
        <f t="shared" si="2"/>
        <v>0.49509625988068112</v>
      </c>
      <c r="H62" s="1" t="s">
        <v>89</v>
      </c>
    </row>
    <row r="63" spans="1:9" x14ac:dyDescent="0.25">
      <c r="A63" s="7" t="s">
        <v>25</v>
      </c>
      <c r="B63" s="7"/>
      <c r="C63" s="4">
        <v>72160</v>
      </c>
      <c r="D63" s="15"/>
      <c r="E63" s="4">
        <v>224</v>
      </c>
      <c r="F63" s="7"/>
      <c r="G63" s="43">
        <f t="shared" si="2"/>
        <v>3.1042128603104213E-3</v>
      </c>
      <c r="H63" s="1" t="s">
        <v>73</v>
      </c>
    </row>
    <row r="64" spans="1:9" ht="13.8" thickBot="1" x14ac:dyDescent="0.3">
      <c r="A64" s="24"/>
      <c r="B64" s="24"/>
      <c r="C64" s="25">
        <f>SUM(C56:C63)</f>
        <v>26344168</v>
      </c>
      <c r="D64" s="26"/>
      <c r="E64" s="25">
        <f>SUM(E56:E63)</f>
        <v>19125932</v>
      </c>
      <c r="F64" s="24"/>
      <c r="G64" s="27">
        <f t="shared" si="2"/>
        <v>0.72600250651301645</v>
      </c>
    </row>
    <row r="65" spans="1:8" ht="13.8" thickTop="1" x14ac:dyDescent="0.25">
      <c r="A65" s="22"/>
      <c r="B65" s="22"/>
      <c r="C65" s="4"/>
      <c r="D65" s="20"/>
      <c r="E65" s="4"/>
      <c r="F65" s="22"/>
      <c r="G65" s="23"/>
    </row>
    <row r="66" spans="1:8" x14ac:dyDescent="0.25">
      <c r="A66" s="12" t="s">
        <v>34</v>
      </c>
      <c r="B66" s="7"/>
      <c r="C66" s="20"/>
      <c r="D66" s="15"/>
      <c r="F66" s="7"/>
    </row>
    <row r="67" spans="1:8" x14ac:dyDescent="0.25">
      <c r="A67" s="8" t="s">
        <v>26</v>
      </c>
      <c r="B67" s="8"/>
      <c r="C67" s="6">
        <v>20463257</v>
      </c>
      <c r="D67" s="19"/>
      <c r="E67" s="19">
        <v>20458914</v>
      </c>
      <c r="F67" s="8"/>
      <c r="G67" s="23">
        <f>E67/C67</f>
        <v>0.99978776594556773</v>
      </c>
    </row>
    <row r="68" spans="1:8" ht="13.8" thickBot="1" x14ac:dyDescent="0.3">
      <c r="A68" s="24"/>
      <c r="B68" s="24"/>
      <c r="C68" s="25">
        <f>SUM(C67)</f>
        <v>20463257</v>
      </c>
      <c r="D68" s="26"/>
      <c r="E68" s="26">
        <f>SUM(E67)</f>
        <v>20458914</v>
      </c>
      <c r="F68" s="24"/>
      <c r="G68" s="27">
        <f>E68/C68</f>
        <v>0.99978776594556773</v>
      </c>
    </row>
    <row r="69" spans="1:8" ht="13.8" thickTop="1" x14ac:dyDescent="0.25">
      <c r="A69" s="22"/>
      <c r="B69" s="22"/>
      <c r="C69" s="4"/>
      <c r="D69" s="20"/>
      <c r="E69" s="20"/>
      <c r="F69" s="22"/>
      <c r="G69" s="23"/>
    </row>
    <row r="70" spans="1:8" x14ac:dyDescent="0.25">
      <c r="A70" s="12" t="s">
        <v>35</v>
      </c>
      <c r="B70" s="7"/>
      <c r="C70" s="20"/>
      <c r="D70" s="15"/>
      <c r="F70" s="7"/>
    </row>
    <row r="71" spans="1:8" x14ac:dyDescent="0.25">
      <c r="A71" s="7" t="s">
        <v>27</v>
      </c>
      <c r="B71" s="7"/>
      <c r="C71" s="4">
        <v>1948427</v>
      </c>
      <c r="D71" s="15"/>
      <c r="E71" s="15">
        <v>1615583</v>
      </c>
      <c r="F71" s="7"/>
      <c r="G71" s="11">
        <f t="shared" ref="G71:G76" si="3">E71/C71</f>
        <v>0.82917296875890145</v>
      </c>
    </row>
    <row r="72" spans="1:8" x14ac:dyDescent="0.25">
      <c r="A72" s="1" t="s">
        <v>28</v>
      </c>
      <c r="C72" s="13">
        <v>4714030</v>
      </c>
      <c r="E72" s="15">
        <v>1692313</v>
      </c>
      <c r="G72" s="43">
        <f t="shared" si="3"/>
        <v>0.35899495760527617</v>
      </c>
      <c r="H72" s="1" t="s">
        <v>85</v>
      </c>
    </row>
    <row r="73" spans="1:8" x14ac:dyDescent="0.25">
      <c r="A73" s="1" t="s">
        <v>55</v>
      </c>
      <c r="C73" s="13">
        <v>264000</v>
      </c>
      <c r="E73" s="15">
        <v>692</v>
      </c>
      <c r="G73" s="43">
        <f t="shared" si="3"/>
        <v>2.621212121212121E-3</v>
      </c>
      <c r="H73" s="1" t="s">
        <v>71</v>
      </c>
    </row>
    <row r="74" spans="1:8" x14ac:dyDescent="0.25">
      <c r="A74" s="7" t="s">
        <v>24</v>
      </c>
      <c r="B74" s="7"/>
      <c r="C74" s="4">
        <v>3211816</v>
      </c>
      <c r="D74" s="15"/>
      <c r="E74" s="4">
        <v>1138032</v>
      </c>
      <c r="F74" s="7"/>
      <c r="G74" s="43">
        <f t="shared" si="3"/>
        <v>0.35432664884912463</v>
      </c>
      <c r="H74" s="1" t="s">
        <v>86</v>
      </c>
    </row>
    <row r="75" spans="1:8" x14ac:dyDescent="0.25">
      <c r="A75" s="5" t="s">
        <v>29</v>
      </c>
      <c r="B75" s="5"/>
      <c r="C75" s="6">
        <v>17033686</v>
      </c>
      <c r="D75" s="21"/>
      <c r="E75" s="19">
        <v>11212343</v>
      </c>
      <c r="F75" s="5"/>
      <c r="G75" s="44">
        <f t="shared" si="3"/>
        <v>0.65824525590057259</v>
      </c>
      <c r="H75" s="1" t="s">
        <v>106</v>
      </c>
    </row>
    <row r="76" spans="1:8" ht="13.8" thickBot="1" x14ac:dyDescent="0.3">
      <c r="A76" s="40"/>
      <c r="B76" s="40"/>
      <c r="C76" s="25">
        <f>SUM(C71:C75)</f>
        <v>27171959</v>
      </c>
      <c r="D76" s="41"/>
      <c r="E76" s="26">
        <f>SUM(E71:E75)</f>
        <v>15658963</v>
      </c>
      <c r="F76" s="40"/>
      <c r="G76" s="27">
        <f t="shared" si="3"/>
        <v>0.57629127881430997</v>
      </c>
    </row>
    <row r="77" spans="1:8" s="9" customFormat="1" ht="14.4" thickTop="1" thickBot="1" x14ac:dyDescent="0.3">
      <c r="A77" s="38" t="s">
        <v>92</v>
      </c>
      <c r="B77" s="38"/>
      <c r="C77" s="39"/>
      <c r="D77" s="39"/>
      <c r="E77" s="39"/>
      <c r="F77" s="38"/>
      <c r="G77" s="45">
        <v>0.91700000000000004</v>
      </c>
    </row>
    <row r="78" spans="1:8" ht="13.8" thickTop="1" x14ac:dyDescent="0.25">
      <c r="A78" s="36" t="s">
        <v>57</v>
      </c>
    </row>
    <row r="79" spans="1:8" x14ac:dyDescent="0.25">
      <c r="A79" s="37" t="s">
        <v>58</v>
      </c>
    </row>
    <row r="81" spans="1:8" ht="77.400000000000006" customHeight="1" x14ac:dyDescent="0.25">
      <c r="A81" s="47" t="s">
        <v>107</v>
      </c>
      <c r="B81" s="47"/>
      <c r="C81" s="47"/>
      <c r="D81" s="47"/>
      <c r="E81" s="47"/>
      <c r="F81" s="47"/>
      <c r="G81" s="47"/>
      <c r="H81" s="47"/>
    </row>
  </sheetData>
  <mergeCells count="1">
    <mergeCell ref="A81:H81"/>
  </mergeCells>
  <pageMargins left="0.7" right="0.7" top="0.75" bottom="0.75" header="0.3" footer="0.3"/>
  <pageSetup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Show Comments</vt:lpstr>
      <vt:lpstr>'Show Comments'!Print_Area</vt:lpstr>
    </vt:vector>
  </TitlesOfParts>
  <Company>Johnson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John Hannaford</cp:lastModifiedBy>
  <cp:lastPrinted>2013-10-17T15:19:42Z</cp:lastPrinted>
  <dcterms:created xsi:type="dcterms:W3CDTF">2013-08-19T22:21:02Z</dcterms:created>
  <dcterms:modified xsi:type="dcterms:W3CDTF">2021-06-28T13:51:20Z</dcterms:modified>
</cp:coreProperties>
</file>