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Presentations\FY21\"/>
    </mc:Choice>
  </mc:AlternateContent>
  <bookViews>
    <workbookView xWindow="0" yWindow="0" windowWidth="25200" windowHeight="11400"/>
  </bookViews>
  <sheets>
    <sheet name="Show Comments" sheetId="3" r:id="rId1"/>
  </sheets>
  <calcPr calcId="162913"/>
</workbook>
</file>

<file path=xl/calcChain.xml><?xml version="1.0" encoding="utf-8"?>
<calcChain xmlns="http://schemas.openxmlformats.org/spreadsheetml/2006/main">
  <c r="G61" i="3" l="1"/>
  <c r="G44" i="3" l="1"/>
  <c r="G67" i="3" l="1"/>
  <c r="G21" i="3" l="1"/>
  <c r="C37" i="3"/>
  <c r="G34" i="3"/>
  <c r="E68" i="3"/>
  <c r="C68" i="3"/>
  <c r="C64" i="3"/>
  <c r="E64" i="3"/>
  <c r="C56" i="3"/>
  <c r="E56" i="3"/>
  <c r="C52" i="3"/>
  <c r="E52" i="3"/>
  <c r="C41" i="3"/>
  <c r="E41" i="3"/>
  <c r="E37" i="3"/>
  <c r="E29" i="3"/>
  <c r="C29" i="3"/>
  <c r="G9" i="3"/>
  <c r="G63" i="3"/>
  <c r="G60" i="3"/>
  <c r="G59" i="3"/>
  <c r="G62" i="3"/>
  <c r="G55" i="3"/>
  <c r="G51" i="3"/>
  <c r="G50" i="3"/>
  <c r="G49" i="3"/>
  <c r="G48" i="3"/>
  <c r="G47" i="3"/>
  <c r="G45" i="3"/>
  <c r="G40" i="3"/>
  <c r="G36" i="3"/>
  <c r="G35" i="3"/>
  <c r="G33" i="3"/>
  <c r="G32" i="3"/>
  <c r="G28" i="3"/>
  <c r="G27" i="3"/>
  <c r="G26" i="3"/>
  <c r="G25" i="3"/>
  <c r="G23" i="3"/>
  <c r="G22" i="3"/>
  <c r="G20" i="3"/>
  <c r="G19" i="3"/>
  <c r="G18" i="3"/>
  <c r="G17" i="3"/>
  <c r="G16" i="3"/>
  <c r="G15" i="3"/>
  <c r="G14" i="3"/>
  <c r="G13" i="3"/>
  <c r="G12" i="3"/>
  <c r="G11" i="3"/>
  <c r="G10" i="3"/>
  <c r="G8" i="3"/>
  <c r="G7" i="3"/>
  <c r="G6" i="3"/>
  <c r="G5" i="3"/>
  <c r="G4" i="3"/>
  <c r="G64" i="3" l="1"/>
  <c r="G56" i="3"/>
  <c r="G52" i="3"/>
  <c r="G41" i="3"/>
  <c r="G37" i="3"/>
  <c r="G29" i="3"/>
</calcChain>
</file>

<file path=xl/sharedStrings.xml><?xml version="1.0" encoding="utf-8"?>
<sst xmlns="http://schemas.openxmlformats.org/spreadsheetml/2006/main" count="92" uniqueCount="88">
  <si>
    <t>01 Ambulance</t>
  </si>
  <si>
    <t>03 Auditor/Accounting</t>
  </si>
  <si>
    <t>04 Public Health</t>
  </si>
  <si>
    <t>05 Board of Supervisors</t>
  </si>
  <si>
    <t>07 Information Services</t>
  </si>
  <si>
    <t>08 Sheriff</t>
  </si>
  <si>
    <t>10 Medical Examiner</t>
  </si>
  <si>
    <t>11 Recorder</t>
  </si>
  <si>
    <t>12 SEATS</t>
  </si>
  <si>
    <t>17 Physical Plant</t>
  </si>
  <si>
    <t>18 Central Services</t>
  </si>
  <si>
    <t>19 Planning &amp; Zoning</t>
  </si>
  <si>
    <t>24 Conservation</t>
  </si>
  <si>
    <t>25 County Farm</t>
  </si>
  <si>
    <t>42 Targeted Case Management (TCM)</t>
  </si>
  <si>
    <t>50 Veterans Affairs</t>
  </si>
  <si>
    <t>54 Juvenile Crime Prevention</t>
  </si>
  <si>
    <t>21 Block Grants (JECC Debt Service)</t>
  </si>
  <si>
    <t>22 Insurance</t>
  </si>
  <si>
    <t>28 Court Services/Attorney</t>
  </si>
  <si>
    <t>33 Auditor/Elections</t>
  </si>
  <si>
    <t>23 Block Grants</t>
  </si>
  <si>
    <t>32 REAP</t>
  </si>
  <si>
    <t>46 MH-DD</t>
  </si>
  <si>
    <t>48 Road Construction Escrow</t>
  </si>
  <si>
    <t>68 Law Enforcement Proceeds</t>
  </si>
  <si>
    <t>69 Prosecutor Forfeiture</t>
  </si>
  <si>
    <t>82 Conservation Trust</t>
  </si>
  <si>
    <t>87 Recorder's Records Management</t>
  </si>
  <si>
    <t>65 Debt Service</t>
  </si>
  <si>
    <t>GENERAL BASIC FUND</t>
  </si>
  <si>
    <t>GENERAL SUPPLEMENTAL FUND</t>
  </si>
  <si>
    <t>RURAL BASIC FUND</t>
  </si>
  <si>
    <t>SPECIAL REVENUE FUNDS</t>
  </si>
  <si>
    <t>DEBT SERVICE FUND</t>
  </si>
  <si>
    <t>BUDGET</t>
  </si>
  <si>
    <t>% BUDGET</t>
  </si>
  <si>
    <t>REVENUE</t>
  </si>
  <si>
    <t>RECEIVED YTD</t>
  </si>
  <si>
    <t>18 Central Services (TAXES &amp; CREDITS)</t>
  </si>
  <si>
    <t>CAPITAL FUNDS:</t>
  </si>
  <si>
    <t>40 Technology</t>
  </si>
  <si>
    <t>44 Capital Expenditures</t>
  </si>
  <si>
    <t>85 Capital Projects</t>
  </si>
  <si>
    <t>14 Treasurer (SA 8)</t>
  </si>
  <si>
    <t>14 Treasurer (SA 9)</t>
  </si>
  <si>
    <t>83 Conservation Bond</t>
  </si>
  <si>
    <t>81  Energy Reinvestment</t>
  </si>
  <si>
    <t>N/A</t>
  </si>
  <si>
    <t>FAVORABLE BUDGET VARIANCE (+10%)</t>
  </si>
  <si>
    <t>UNFAVORABLE BUDGET VARIANCE (-10%)</t>
  </si>
  <si>
    <t>06 Human Resources</t>
  </si>
  <si>
    <t>49 Secondary Roads</t>
  </si>
  <si>
    <t>PERMANENT TRUST FUND:</t>
  </si>
  <si>
    <t>86 CRC Wetland Mitigation Bank Trust</t>
  </si>
  <si>
    <t>27 Juvenile Justice</t>
  </si>
  <si>
    <t>20 General Basic Block Grants</t>
  </si>
  <si>
    <t>02 Attorney</t>
  </si>
  <si>
    <t>26 Guide Link</t>
  </si>
  <si>
    <t>NOTES</t>
  </si>
  <si>
    <t>Fireworks permit</t>
  </si>
  <si>
    <t>No activity YTD</t>
  </si>
  <si>
    <t>Small State proceeds</t>
  </si>
  <si>
    <t>No DECAT YTD</t>
  </si>
  <si>
    <t>45 Social Services</t>
  </si>
  <si>
    <t>Assessor fees of $39,000 unrealized YTD</t>
  </si>
  <si>
    <t>Unbudgeted C-19 grant &amp; interest</t>
  </si>
  <si>
    <t>MHDS reimb. @ 51% YTD</t>
  </si>
  <si>
    <t>REAP allocation &amp; interest</t>
  </si>
  <si>
    <t>MAY REVENUES RECEIVED YTD FY21</t>
  </si>
  <si>
    <t>ON 5/31/2021</t>
  </si>
  <si>
    <t>EXPECTED PERCENTAGE OF BUDGET RECEIVED THROUGH MAY, 2021:</t>
  </si>
  <si>
    <t>Unbudgeted ARPA of $14.7 M</t>
  </si>
  <si>
    <t>Call fees &amp; Title XIX reimbursements</t>
  </si>
  <si>
    <t>Most fees underperforming YTD</t>
  </si>
  <si>
    <t>Reimbursements @ 65% YTD</t>
  </si>
  <si>
    <t>IC payments @ 55%</t>
  </si>
  <si>
    <t>MV Registrations @ 106%</t>
  </si>
  <si>
    <t>Tax sale fees starting to come in now</t>
  </si>
  <si>
    <t>FEMA grant @ 57% YTD</t>
  </si>
  <si>
    <t>Rent @ 10% YTD</t>
  </si>
  <si>
    <t>Empowerment @ 75% YTD</t>
  </si>
  <si>
    <t>Service of notice fees @ 205% YTD</t>
  </si>
  <si>
    <t>Grant revenues @ 2% YTD</t>
  </si>
  <si>
    <t>Recording fees @ 118% YTD</t>
  </si>
  <si>
    <t>Unbudgeted reimbursement of $5,000</t>
  </si>
  <si>
    <t>Wetland Bank credit sales @ 16% YTD</t>
  </si>
  <si>
    <t>Watershed reimbursements @ 39%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</si>
</sst>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[$-10409]#,##0;\-#,##0"/>
  </numFmts>
  <fonts count="8" x14ac:knownFonts="1"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0" xfId="0" applyFont="1" applyBorder="1"/>
    <xf numFmtId="0" fontId="4" fillId="0" borderId="0" xfId="0" applyFont="1" applyFill="1"/>
    <xf numFmtId="0" fontId="4" fillId="0" borderId="1" xfId="0" applyFont="1" applyFill="1" applyBorder="1"/>
    <xf numFmtId="0" fontId="5" fillId="0" borderId="0" xfId="0" applyFont="1" applyFill="1"/>
    <xf numFmtId="0" fontId="6" fillId="0" borderId="0" xfId="0" applyFont="1" applyFill="1"/>
    <xf numFmtId="165" fontId="2" fillId="0" borderId="0" xfId="0" applyNumberFormat="1" applyFont="1" applyFill="1" applyAlignment="1" applyProtection="1">
      <alignment vertical="center" wrapText="1" readingOrder="1"/>
      <protection locked="0"/>
    </xf>
    <xf numFmtId="165" fontId="4" fillId="0" borderId="0" xfId="0" applyNumberFormat="1" applyFont="1"/>
    <xf numFmtId="165" fontId="2" fillId="0" borderId="2" xfId="0" applyNumberFormat="1" applyFont="1" applyFill="1" applyBorder="1" applyAlignment="1" applyProtection="1">
      <alignment vertical="center" wrapText="1" readingOrder="1"/>
      <protection locked="0"/>
    </xf>
    <xf numFmtId="165" fontId="4" fillId="0" borderId="0" xfId="0" applyNumberFormat="1" applyFont="1" applyFill="1"/>
    <xf numFmtId="165" fontId="2" fillId="0" borderId="0" xfId="2" applyNumberFormat="1" applyFont="1" applyFill="1" applyBorder="1" applyProtection="1">
      <protection locked="0"/>
    </xf>
    <xf numFmtId="165" fontId="2" fillId="0" borderId="1" xfId="2" applyNumberFormat="1" applyFont="1" applyFill="1" applyBorder="1" applyProtection="1">
      <protection locked="0"/>
    </xf>
    <xf numFmtId="165" fontId="4" fillId="0" borderId="1" xfId="0" applyNumberFormat="1" applyFont="1" applyFill="1" applyBorder="1"/>
    <xf numFmtId="165" fontId="4" fillId="0" borderId="0" xfId="0" applyNumberFormat="1" applyFont="1" applyFill="1" applyBorder="1"/>
    <xf numFmtId="165" fontId="2" fillId="0" borderId="1" xfId="0" applyNumberFormat="1" applyFont="1" applyFill="1" applyBorder="1" applyAlignment="1" applyProtection="1">
      <alignment vertical="center" wrapText="1" readingOrder="1"/>
      <protection locked="0"/>
    </xf>
    <xf numFmtId="165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Alignment="1" applyProtection="1">
      <alignment horizontal="right" vertical="top" wrapText="1" readingOrder="1"/>
      <protection locked="0"/>
    </xf>
    <xf numFmtId="0" fontId="4" fillId="0" borderId="0" xfId="0" applyFont="1" applyFill="1" applyBorder="1"/>
    <xf numFmtId="165" fontId="2" fillId="0" borderId="0" xfId="0" applyNumberFormat="1" applyFont="1" applyFill="1" applyBorder="1" applyAlignment="1" applyProtection="1">
      <alignment vertical="center" wrapText="1" readingOrder="1"/>
      <protection locked="0"/>
    </xf>
    <xf numFmtId="0" fontId="6" fillId="0" borderId="0" xfId="0" applyFont="1" applyFill="1" applyBorder="1"/>
    <xf numFmtId="0" fontId="5" fillId="2" borderId="3" xfId="0" applyFont="1" applyFill="1" applyBorder="1"/>
    <xf numFmtId="0" fontId="7" fillId="2" borderId="0" xfId="0" applyFont="1" applyFill="1"/>
    <xf numFmtId="0" fontId="4" fillId="2" borderId="0" xfId="0" applyFont="1" applyFill="1"/>
    <xf numFmtId="0" fontId="4" fillId="2" borderId="0" xfId="0" applyFont="1" applyFill="1" applyBorder="1"/>
    <xf numFmtId="0" fontId="4" fillId="3" borderId="0" xfId="0" applyFont="1" applyFill="1"/>
    <xf numFmtId="0" fontId="4" fillId="4" borderId="0" xfId="0" applyFont="1" applyFill="1"/>
    <xf numFmtId="0" fontId="5" fillId="0" borderId="3" xfId="0" applyFont="1" applyFill="1" applyBorder="1"/>
    <xf numFmtId="165" fontId="3" fillId="0" borderId="3" xfId="2" applyNumberFormat="1" applyFont="1" applyFill="1" applyBorder="1" applyProtection="1">
      <protection locked="0"/>
    </xf>
    <xf numFmtId="165" fontId="5" fillId="0" borderId="3" xfId="0" applyNumberFormat="1" applyFont="1" applyFill="1" applyBorder="1"/>
    <xf numFmtId="165" fontId="3" fillId="0" borderId="3" xfId="0" applyNumberFormat="1" applyFont="1" applyFill="1" applyBorder="1" applyAlignment="1" applyProtection="1">
      <alignment vertical="center" wrapText="1" readingOrder="1"/>
      <protection locked="0"/>
    </xf>
    <xf numFmtId="164" fontId="5" fillId="0" borderId="0" xfId="0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 applyProtection="1">
      <alignment vertical="center" wrapText="1" readingOrder="1"/>
      <protection locked="0"/>
    </xf>
    <xf numFmtId="0" fontId="5" fillId="0" borderId="0" xfId="0" applyFont="1" applyFill="1" applyBorder="1"/>
    <xf numFmtId="165" fontId="5" fillId="0" borderId="0" xfId="0" applyNumberFormat="1" applyFont="1" applyFill="1" applyBorder="1"/>
    <xf numFmtId="164" fontId="5" fillId="0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activeCell="H31" sqref="H31"/>
    </sheetView>
  </sheetViews>
  <sheetFormatPr defaultColWidth="8.85546875" defaultRowHeight="12.75" x14ac:dyDescent="0.2"/>
  <cols>
    <col min="1" max="1" width="51.140625" style="1" customWidth="1"/>
    <col min="2" max="2" width="3.5703125" style="1" customWidth="1"/>
    <col min="3" max="3" width="13.140625" style="7" bestFit="1" customWidth="1"/>
    <col min="4" max="4" width="3.7109375" style="1" customWidth="1"/>
    <col min="5" max="5" width="13.140625" style="8" bestFit="1" customWidth="1"/>
    <col min="6" max="6" width="3.7109375" style="1" customWidth="1"/>
    <col min="7" max="7" width="14.28515625" style="38" bestFit="1" customWidth="1"/>
    <col min="8" max="8" width="36" style="1" bestFit="1" customWidth="1"/>
    <col min="9" max="9" width="12" style="1" bestFit="1" customWidth="1"/>
    <col min="10" max="16384" width="8.85546875" style="1"/>
  </cols>
  <sheetData>
    <row r="1" spans="1:8" ht="15.75" x14ac:dyDescent="0.25">
      <c r="A1" s="27" t="s">
        <v>69</v>
      </c>
      <c r="B1" s="28"/>
      <c r="C1" s="29"/>
      <c r="D1" s="28"/>
      <c r="E1" s="28"/>
      <c r="F1" s="28"/>
      <c r="G1" s="47"/>
    </row>
    <row r="2" spans="1:8" x14ac:dyDescent="0.2">
      <c r="C2" s="2" t="s">
        <v>35</v>
      </c>
      <c r="E2" s="3" t="s">
        <v>37</v>
      </c>
      <c r="G2" s="36" t="s">
        <v>36</v>
      </c>
    </row>
    <row r="3" spans="1:8" x14ac:dyDescent="0.2">
      <c r="A3" s="4" t="s">
        <v>30</v>
      </c>
      <c r="C3" s="5" t="s">
        <v>70</v>
      </c>
      <c r="E3" s="6" t="s">
        <v>70</v>
      </c>
      <c r="G3" s="37" t="s">
        <v>38</v>
      </c>
      <c r="H3" s="53" t="s">
        <v>59</v>
      </c>
    </row>
    <row r="4" spans="1:8" x14ac:dyDescent="0.2">
      <c r="A4" s="1" t="s">
        <v>0</v>
      </c>
      <c r="C4" s="12">
        <v>4237316</v>
      </c>
      <c r="D4" s="13"/>
      <c r="E4" s="12">
        <v>4312649</v>
      </c>
      <c r="G4" s="46">
        <f>E4/C4</f>
        <v>1.0177784710887741</v>
      </c>
      <c r="H4" s="8" t="s">
        <v>73</v>
      </c>
    </row>
    <row r="5" spans="1:8" x14ac:dyDescent="0.2">
      <c r="A5" s="8" t="s">
        <v>57</v>
      </c>
      <c r="B5" s="8"/>
      <c r="C5" s="14">
        <v>567405</v>
      </c>
      <c r="D5" s="15"/>
      <c r="E5" s="14">
        <v>549791</v>
      </c>
      <c r="F5" s="8"/>
      <c r="G5" s="38">
        <f t="shared" ref="G5:G29" si="0">E5/C5</f>
        <v>0.96895691789815031</v>
      </c>
      <c r="H5" s="8"/>
    </row>
    <row r="6" spans="1:8" x14ac:dyDescent="0.2">
      <c r="A6" s="8" t="s">
        <v>1</v>
      </c>
      <c r="B6" s="8"/>
      <c r="C6" s="14">
        <v>71050</v>
      </c>
      <c r="D6" s="15"/>
      <c r="E6" s="14">
        <v>57325</v>
      </c>
      <c r="F6" s="8"/>
      <c r="G6" s="49">
        <f t="shared" si="0"/>
        <v>0.80682617874736107</v>
      </c>
      <c r="H6" s="8" t="s">
        <v>74</v>
      </c>
    </row>
    <row r="7" spans="1:8" x14ac:dyDescent="0.2">
      <c r="A7" s="8" t="s">
        <v>2</v>
      </c>
      <c r="B7" s="8"/>
      <c r="C7" s="12">
        <v>3146164</v>
      </c>
      <c r="D7" s="15"/>
      <c r="E7" s="12">
        <v>2608766</v>
      </c>
      <c r="F7" s="8"/>
      <c r="G7" s="38">
        <f t="shared" si="0"/>
        <v>0.8291894510267106</v>
      </c>
      <c r="H7" s="8"/>
    </row>
    <row r="8" spans="1:8" x14ac:dyDescent="0.2">
      <c r="A8" s="8" t="s">
        <v>3</v>
      </c>
      <c r="B8" s="8"/>
      <c r="C8" s="12">
        <v>800</v>
      </c>
      <c r="D8" s="15"/>
      <c r="E8" s="12">
        <v>80</v>
      </c>
      <c r="F8" s="8"/>
      <c r="G8" s="49">
        <f t="shared" si="0"/>
        <v>0.1</v>
      </c>
      <c r="H8" s="8" t="s">
        <v>60</v>
      </c>
    </row>
    <row r="9" spans="1:8" x14ac:dyDescent="0.2">
      <c r="A9" s="8" t="s">
        <v>51</v>
      </c>
      <c r="B9" s="8"/>
      <c r="C9" s="12">
        <v>3000</v>
      </c>
      <c r="D9" s="15"/>
      <c r="E9" s="12">
        <v>0</v>
      </c>
      <c r="F9" s="8"/>
      <c r="G9" s="49">
        <f t="shared" si="0"/>
        <v>0</v>
      </c>
      <c r="H9" s="8" t="s">
        <v>61</v>
      </c>
    </row>
    <row r="10" spans="1:8" x14ac:dyDescent="0.2">
      <c r="A10" s="8" t="s">
        <v>4</v>
      </c>
      <c r="B10" s="8"/>
      <c r="C10" s="12">
        <v>84200</v>
      </c>
      <c r="D10" s="15"/>
      <c r="E10" s="12">
        <v>35700</v>
      </c>
      <c r="F10" s="8"/>
      <c r="G10" s="49">
        <f t="shared" si="0"/>
        <v>0.42399049881235157</v>
      </c>
      <c r="H10" s="8" t="s">
        <v>65</v>
      </c>
    </row>
    <row r="11" spans="1:8" x14ac:dyDescent="0.2">
      <c r="A11" s="8" t="s">
        <v>5</v>
      </c>
      <c r="B11" s="8"/>
      <c r="C11" s="14">
        <v>1009424</v>
      </c>
      <c r="D11" s="15"/>
      <c r="E11" s="14">
        <v>1004556</v>
      </c>
      <c r="F11" s="8"/>
      <c r="G11" s="38">
        <f t="shared" si="0"/>
        <v>0.99517744773256822</v>
      </c>
      <c r="H11" s="8"/>
    </row>
    <row r="12" spans="1:8" x14ac:dyDescent="0.2">
      <c r="A12" s="8" t="s">
        <v>6</v>
      </c>
      <c r="B12" s="8"/>
      <c r="C12" s="12">
        <v>274950</v>
      </c>
      <c r="D12" s="15"/>
      <c r="E12" s="12">
        <v>214282</v>
      </c>
      <c r="F12" s="8"/>
      <c r="G12" s="49">
        <f t="shared" si="0"/>
        <v>0.77934897254046187</v>
      </c>
      <c r="H12" s="8" t="s">
        <v>75</v>
      </c>
    </row>
    <row r="13" spans="1:8" x14ac:dyDescent="0.2">
      <c r="A13" s="8" t="s">
        <v>7</v>
      </c>
      <c r="B13" s="8"/>
      <c r="C13" s="12">
        <v>1211800</v>
      </c>
      <c r="D13" s="15"/>
      <c r="E13" s="12">
        <v>1139668</v>
      </c>
      <c r="F13" s="8"/>
      <c r="G13" s="38">
        <f t="shared" si="0"/>
        <v>0.94047532596137973</v>
      </c>
      <c r="H13" s="8"/>
    </row>
    <row r="14" spans="1:8" x14ac:dyDescent="0.2">
      <c r="A14" s="8" t="s">
        <v>8</v>
      </c>
      <c r="B14" s="8"/>
      <c r="C14" s="12">
        <v>2670342</v>
      </c>
      <c r="D14" s="15"/>
      <c r="E14" s="12">
        <v>1764222</v>
      </c>
      <c r="F14" s="8"/>
      <c r="G14" s="49">
        <f t="shared" si="0"/>
        <v>0.66067267788170958</v>
      </c>
      <c r="H14" s="1" t="s">
        <v>76</v>
      </c>
    </row>
    <row r="15" spans="1:8" x14ac:dyDescent="0.2">
      <c r="A15" s="8" t="s">
        <v>44</v>
      </c>
      <c r="B15" s="8"/>
      <c r="C15" s="14">
        <v>1158400</v>
      </c>
      <c r="D15" s="15"/>
      <c r="E15" s="14">
        <v>1241490</v>
      </c>
      <c r="F15" s="8"/>
      <c r="G15" s="46">
        <f t="shared" si="0"/>
        <v>1.0717282458563535</v>
      </c>
      <c r="H15" s="1" t="s">
        <v>77</v>
      </c>
    </row>
    <row r="16" spans="1:8" x14ac:dyDescent="0.2">
      <c r="A16" s="8" t="s">
        <v>45</v>
      </c>
      <c r="B16" s="8"/>
      <c r="C16" s="14">
        <v>136720</v>
      </c>
      <c r="D16" s="15"/>
      <c r="E16" s="14">
        <v>37588</v>
      </c>
      <c r="F16" s="8"/>
      <c r="G16" s="49">
        <f>E16/C16</f>
        <v>0.27492685781158571</v>
      </c>
      <c r="H16" s="1" t="s">
        <v>78</v>
      </c>
    </row>
    <row r="17" spans="1:8" x14ac:dyDescent="0.2">
      <c r="A17" s="8" t="s">
        <v>9</v>
      </c>
      <c r="B17" s="8"/>
      <c r="C17" s="12">
        <v>35700</v>
      </c>
      <c r="D17" s="15"/>
      <c r="E17" s="12">
        <v>19516</v>
      </c>
      <c r="F17" s="8"/>
      <c r="G17" s="49">
        <f t="shared" si="0"/>
        <v>0.54666666666666663</v>
      </c>
      <c r="H17" s="1" t="s">
        <v>67</v>
      </c>
    </row>
    <row r="18" spans="1:8" x14ac:dyDescent="0.2">
      <c r="A18" s="8" t="s">
        <v>39</v>
      </c>
      <c r="B18" s="8"/>
      <c r="C18" s="14">
        <v>31786055</v>
      </c>
      <c r="D18" s="15"/>
      <c r="E18" s="14">
        <v>32161732</v>
      </c>
      <c r="F18" s="8"/>
      <c r="G18" s="38">
        <f t="shared" si="0"/>
        <v>1.011818924997141</v>
      </c>
    </row>
    <row r="19" spans="1:8" x14ac:dyDescent="0.2">
      <c r="A19" s="8" t="s">
        <v>10</v>
      </c>
      <c r="B19" s="8"/>
      <c r="C19" s="14">
        <v>21309601</v>
      </c>
      <c r="D19" s="15"/>
      <c r="E19" s="14">
        <v>36254314</v>
      </c>
      <c r="F19" s="8"/>
      <c r="G19" s="46">
        <f t="shared" si="0"/>
        <v>1.7013136003813492</v>
      </c>
      <c r="H19" s="1" t="s">
        <v>72</v>
      </c>
    </row>
    <row r="20" spans="1:8" x14ac:dyDescent="0.2">
      <c r="A20" s="8" t="s">
        <v>11</v>
      </c>
      <c r="B20" s="8"/>
      <c r="C20" s="12">
        <v>345560</v>
      </c>
      <c r="D20" s="15"/>
      <c r="E20" s="12">
        <v>334489</v>
      </c>
      <c r="F20" s="8"/>
      <c r="G20" s="38">
        <f t="shared" si="0"/>
        <v>0.96796214839680517</v>
      </c>
    </row>
    <row r="21" spans="1:8" x14ac:dyDescent="0.2">
      <c r="A21" s="8" t="s">
        <v>56</v>
      </c>
      <c r="B21" s="8"/>
      <c r="C21" s="12">
        <v>109507</v>
      </c>
      <c r="D21" s="15"/>
      <c r="E21" s="12">
        <v>78634</v>
      </c>
      <c r="F21" s="8"/>
      <c r="G21" s="49">
        <f t="shared" si="0"/>
        <v>0.71807281726282335</v>
      </c>
      <c r="H21" s="1" t="s">
        <v>79</v>
      </c>
    </row>
    <row r="22" spans="1:8" x14ac:dyDescent="0.2">
      <c r="A22" s="8" t="s">
        <v>12</v>
      </c>
      <c r="B22" s="8"/>
      <c r="C22" s="12">
        <v>200038</v>
      </c>
      <c r="D22" s="15"/>
      <c r="E22" s="12">
        <v>177132</v>
      </c>
      <c r="F22" s="8"/>
      <c r="G22" s="38">
        <f t="shared" si="0"/>
        <v>0.88549175656625245</v>
      </c>
    </row>
    <row r="23" spans="1:8" x14ac:dyDescent="0.2">
      <c r="A23" s="8" t="s">
        <v>13</v>
      </c>
      <c r="B23" s="8"/>
      <c r="C23" s="12">
        <v>22500</v>
      </c>
      <c r="D23" s="15"/>
      <c r="E23" s="21">
        <v>6250</v>
      </c>
      <c r="F23" s="8"/>
      <c r="G23" s="49">
        <f t="shared" si="0"/>
        <v>0.27777777777777779</v>
      </c>
      <c r="H23" s="1" t="s">
        <v>80</v>
      </c>
    </row>
    <row r="24" spans="1:8" x14ac:dyDescent="0.2">
      <c r="A24" s="8" t="s">
        <v>58</v>
      </c>
      <c r="B24" s="8"/>
      <c r="C24" s="12">
        <v>0</v>
      </c>
      <c r="D24" s="15"/>
      <c r="E24" s="21">
        <v>2217</v>
      </c>
      <c r="F24" s="8"/>
      <c r="G24" s="38" t="s">
        <v>48</v>
      </c>
    </row>
    <row r="25" spans="1:8" x14ac:dyDescent="0.2">
      <c r="A25" s="8" t="s">
        <v>14</v>
      </c>
      <c r="B25" s="8"/>
      <c r="C25" s="16">
        <v>442893</v>
      </c>
      <c r="D25" s="15"/>
      <c r="E25" s="22">
        <v>411304</v>
      </c>
      <c r="F25" s="8"/>
      <c r="G25" s="38">
        <f t="shared" si="0"/>
        <v>0.92867577496144671</v>
      </c>
    </row>
    <row r="26" spans="1:8" x14ac:dyDescent="0.2">
      <c r="A26" s="8" t="s">
        <v>64</v>
      </c>
      <c r="B26" s="8"/>
      <c r="C26" s="12">
        <v>249440</v>
      </c>
      <c r="D26" s="15"/>
      <c r="E26" s="12">
        <v>203127</v>
      </c>
      <c r="F26" s="8"/>
      <c r="G26" s="49">
        <f t="shared" si="0"/>
        <v>0.81433210391276456</v>
      </c>
      <c r="H26" s="1" t="s">
        <v>81</v>
      </c>
    </row>
    <row r="27" spans="1:8" x14ac:dyDescent="0.2">
      <c r="A27" s="8" t="s">
        <v>15</v>
      </c>
      <c r="B27" s="8"/>
      <c r="C27" s="12">
        <v>10300</v>
      </c>
      <c r="D27" s="15"/>
      <c r="E27" s="12">
        <v>10300</v>
      </c>
      <c r="F27" s="8"/>
      <c r="G27" s="38">
        <f t="shared" si="0"/>
        <v>1</v>
      </c>
    </row>
    <row r="28" spans="1:8" x14ac:dyDescent="0.2">
      <c r="A28" s="9" t="s">
        <v>16</v>
      </c>
      <c r="B28" s="9"/>
      <c r="C28" s="17">
        <v>10000</v>
      </c>
      <c r="D28" s="18"/>
      <c r="E28" s="17">
        <v>0</v>
      </c>
      <c r="F28" s="9"/>
      <c r="G28" s="50">
        <f t="shared" si="0"/>
        <v>0</v>
      </c>
      <c r="H28" s="1" t="s">
        <v>63</v>
      </c>
    </row>
    <row r="29" spans="1:8" ht="13.5" thickBot="1" x14ac:dyDescent="0.25">
      <c r="A29" s="32"/>
      <c r="B29" s="32"/>
      <c r="C29" s="33">
        <f>SUM(C4:C28)</f>
        <v>69093165</v>
      </c>
      <c r="D29" s="34"/>
      <c r="E29" s="33">
        <f>SUM(E4:E28)</f>
        <v>82625132</v>
      </c>
      <c r="F29" s="32"/>
      <c r="G29" s="40">
        <f t="shared" si="0"/>
        <v>1.1958510223116861</v>
      </c>
    </row>
    <row r="30" spans="1:8" ht="13.5" thickTop="1" x14ac:dyDescent="0.2">
      <c r="A30" s="23"/>
      <c r="B30" s="23"/>
      <c r="C30" s="16"/>
      <c r="D30" s="19"/>
      <c r="E30" s="16"/>
      <c r="F30" s="23"/>
      <c r="G30" s="39"/>
    </row>
    <row r="31" spans="1:8" x14ac:dyDescent="0.2">
      <c r="A31" s="11" t="s">
        <v>31</v>
      </c>
      <c r="B31" s="8"/>
      <c r="C31" s="19"/>
      <c r="D31" s="15"/>
      <c r="E31" s="15"/>
      <c r="F31" s="8"/>
    </row>
    <row r="32" spans="1:8" s="8" customFormat="1" x14ac:dyDescent="0.2">
      <c r="A32" s="8" t="s">
        <v>17</v>
      </c>
      <c r="C32" s="12">
        <v>3567849</v>
      </c>
      <c r="D32" s="15"/>
      <c r="E32" s="12">
        <v>3595512</v>
      </c>
      <c r="G32" s="38">
        <f t="shared" ref="G32:G37" si="1">E32/C32</f>
        <v>1.0077534110888662</v>
      </c>
    </row>
    <row r="33" spans="1:8" s="8" customFormat="1" x14ac:dyDescent="0.2">
      <c r="A33" s="8" t="s">
        <v>18</v>
      </c>
      <c r="C33" s="12">
        <v>250000</v>
      </c>
      <c r="D33" s="15"/>
      <c r="E33" s="12">
        <v>252249</v>
      </c>
      <c r="G33" s="38">
        <f t="shared" si="1"/>
        <v>1.008996</v>
      </c>
    </row>
    <row r="34" spans="1:8" s="8" customFormat="1" x14ac:dyDescent="0.2">
      <c r="A34" s="8" t="s">
        <v>55</v>
      </c>
      <c r="C34" s="12">
        <v>6000</v>
      </c>
      <c r="D34" s="15"/>
      <c r="E34" s="12">
        <v>0</v>
      </c>
      <c r="G34" s="49">
        <f t="shared" si="1"/>
        <v>0</v>
      </c>
      <c r="H34" s="8" t="s">
        <v>61</v>
      </c>
    </row>
    <row r="35" spans="1:8" s="8" customFormat="1" x14ac:dyDescent="0.2">
      <c r="A35" s="8" t="s">
        <v>19</v>
      </c>
      <c r="C35" s="12">
        <v>4500</v>
      </c>
      <c r="D35" s="15"/>
      <c r="E35" s="12">
        <v>8585</v>
      </c>
      <c r="G35" s="46">
        <f t="shared" si="1"/>
        <v>1.9077777777777778</v>
      </c>
      <c r="H35" s="8" t="s">
        <v>82</v>
      </c>
    </row>
    <row r="36" spans="1:8" s="8" customFormat="1" x14ac:dyDescent="0.2">
      <c r="A36" s="9" t="s">
        <v>20</v>
      </c>
      <c r="B36" s="9"/>
      <c r="C36" s="20">
        <v>396566</v>
      </c>
      <c r="D36" s="18"/>
      <c r="E36" s="20">
        <v>396599</v>
      </c>
      <c r="F36" s="9"/>
      <c r="G36" s="39">
        <f t="shared" si="1"/>
        <v>1.000083214395586</v>
      </c>
    </row>
    <row r="37" spans="1:8" s="8" customFormat="1" ht="13.5" thickBot="1" x14ac:dyDescent="0.25">
      <c r="A37" s="32"/>
      <c r="B37" s="32"/>
      <c r="C37" s="35">
        <f>SUM(C32:C36)</f>
        <v>4224915</v>
      </c>
      <c r="D37" s="34"/>
      <c r="E37" s="35">
        <f>SUM(E32:E36)</f>
        <v>4252945</v>
      </c>
      <c r="F37" s="32"/>
      <c r="G37" s="40">
        <f t="shared" si="1"/>
        <v>1.0066344530008295</v>
      </c>
    </row>
    <row r="38" spans="1:8" s="8" customFormat="1" ht="13.5" thickTop="1" x14ac:dyDescent="0.2">
      <c r="A38" s="23"/>
      <c r="B38" s="23"/>
      <c r="C38" s="24"/>
      <c r="D38" s="19"/>
      <c r="E38" s="24"/>
      <c r="F38" s="23"/>
      <c r="G38" s="39"/>
    </row>
    <row r="39" spans="1:8" s="8" customFormat="1" x14ac:dyDescent="0.2">
      <c r="A39" s="11" t="s">
        <v>32</v>
      </c>
      <c r="C39" s="19"/>
      <c r="D39" s="15"/>
      <c r="E39" s="15"/>
      <c r="G39" s="38"/>
    </row>
    <row r="40" spans="1:8" s="8" customFormat="1" x14ac:dyDescent="0.2">
      <c r="A40" s="9" t="s">
        <v>21</v>
      </c>
      <c r="B40" s="9"/>
      <c r="C40" s="20">
        <v>6669591</v>
      </c>
      <c r="D40" s="18"/>
      <c r="E40" s="20">
        <v>6734795</v>
      </c>
      <c r="F40" s="9"/>
      <c r="G40" s="39">
        <f>E40/C40</f>
        <v>1.0097763116209075</v>
      </c>
    </row>
    <row r="41" spans="1:8" s="8" customFormat="1" ht="13.5" thickBot="1" x14ac:dyDescent="0.25">
      <c r="A41" s="32"/>
      <c r="B41" s="32"/>
      <c r="C41" s="35">
        <f>SUM(C40)</f>
        <v>6669591</v>
      </c>
      <c r="D41" s="34"/>
      <c r="E41" s="35">
        <f>SUM(E40)</f>
        <v>6734795</v>
      </c>
      <c r="F41" s="32"/>
      <c r="G41" s="40">
        <f>E41/C41</f>
        <v>1.0097763116209075</v>
      </c>
    </row>
    <row r="42" spans="1:8" s="8" customFormat="1" ht="13.5" thickTop="1" x14ac:dyDescent="0.2">
      <c r="A42" s="23"/>
      <c r="B42" s="23"/>
      <c r="C42" s="24"/>
      <c r="D42" s="19"/>
      <c r="E42" s="24"/>
      <c r="F42" s="23"/>
      <c r="G42" s="39"/>
    </row>
    <row r="43" spans="1:8" s="8" customFormat="1" x14ac:dyDescent="0.2">
      <c r="A43" s="11" t="s">
        <v>33</v>
      </c>
      <c r="C43" s="19"/>
      <c r="D43" s="15"/>
      <c r="E43" s="15"/>
      <c r="G43" s="38"/>
    </row>
    <row r="44" spans="1:8" s="8" customFormat="1" x14ac:dyDescent="0.2">
      <c r="A44" s="8" t="s">
        <v>22</v>
      </c>
      <c r="C44" s="12">
        <v>31976</v>
      </c>
      <c r="D44" s="15"/>
      <c r="E44" s="12">
        <v>39688</v>
      </c>
      <c r="G44" s="46">
        <f>E44/C44</f>
        <v>1.2411808856642481</v>
      </c>
      <c r="H44" s="8" t="s">
        <v>68</v>
      </c>
    </row>
    <row r="45" spans="1:8" s="8" customFormat="1" x14ac:dyDescent="0.2">
      <c r="A45" s="8" t="s">
        <v>23</v>
      </c>
      <c r="C45" s="12">
        <v>5830386</v>
      </c>
      <c r="D45" s="15"/>
      <c r="E45" s="12">
        <v>5619765</v>
      </c>
      <c r="G45" s="38">
        <f t="shared" ref="G45:G52" si="2">E45/C45</f>
        <v>0.96387529058967969</v>
      </c>
    </row>
    <row r="46" spans="1:8" s="8" customFormat="1" x14ac:dyDescent="0.2">
      <c r="A46" s="8" t="s">
        <v>24</v>
      </c>
      <c r="C46" s="16">
        <v>0</v>
      </c>
      <c r="D46" s="15"/>
      <c r="E46" s="16">
        <v>0</v>
      </c>
      <c r="G46" s="38" t="s">
        <v>48</v>
      </c>
    </row>
    <row r="47" spans="1:8" s="8" customFormat="1" x14ac:dyDescent="0.2">
      <c r="A47" s="8" t="s">
        <v>52</v>
      </c>
      <c r="C47" s="14">
        <v>9622020</v>
      </c>
      <c r="D47" s="15"/>
      <c r="E47" s="12">
        <v>8240915</v>
      </c>
      <c r="G47" s="38">
        <f t="shared" si="2"/>
        <v>0.85646413123231924</v>
      </c>
    </row>
    <row r="48" spans="1:8" s="8" customFormat="1" x14ac:dyDescent="0.2">
      <c r="A48" s="8" t="s">
        <v>25</v>
      </c>
      <c r="C48" s="12">
        <v>200000</v>
      </c>
      <c r="D48" s="15"/>
      <c r="E48" s="12">
        <v>58906</v>
      </c>
      <c r="G48" s="49">
        <f t="shared" si="2"/>
        <v>0.29453000000000001</v>
      </c>
      <c r="H48" s="8" t="s">
        <v>66</v>
      </c>
    </row>
    <row r="49" spans="1:8" s="8" customFormat="1" x14ac:dyDescent="0.2">
      <c r="A49" s="8" t="s">
        <v>26</v>
      </c>
      <c r="C49" s="12">
        <v>2500</v>
      </c>
      <c r="D49" s="15"/>
      <c r="E49" s="12">
        <v>1052</v>
      </c>
      <c r="G49" s="49">
        <f t="shared" si="2"/>
        <v>0.42080000000000001</v>
      </c>
      <c r="H49" s="8" t="s">
        <v>62</v>
      </c>
    </row>
    <row r="50" spans="1:8" s="8" customFormat="1" x14ac:dyDescent="0.2">
      <c r="A50" s="8" t="s">
        <v>27</v>
      </c>
      <c r="C50" s="12">
        <v>1793686</v>
      </c>
      <c r="D50" s="15"/>
      <c r="E50" s="12">
        <v>515055</v>
      </c>
      <c r="G50" s="49">
        <f t="shared" si="2"/>
        <v>0.28714892127161612</v>
      </c>
      <c r="H50" s="8" t="s">
        <v>83</v>
      </c>
    </row>
    <row r="51" spans="1:8" s="8" customFormat="1" x14ac:dyDescent="0.2">
      <c r="A51" s="9" t="s">
        <v>28</v>
      </c>
      <c r="B51" s="9"/>
      <c r="C51" s="20">
        <v>28800</v>
      </c>
      <c r="D51" s="18"/>
      <c r="E51" s="20">
        <v>33499</v>
      </c>
      <c r="F51" s="9"/>
      <c r="G51" s="51">
        <f t="shared" si="2"/>
        <v>1.1631597222222223</v>
      </c>
      <c r="H51" s="8" t="s">
        <v>84</v>
      </c>
    </row>
    <row r="52" spans="1:8" s="8" customFormat="1" ht="13.5" thickBot="1" x14ac:dyDescent="0.25">
      <c r="A52" s="32"/>
      <c r="B52" s="32"/>
      <c r="C52" s="35">
        <f>SUM(C44:C51)</f>
        <v>17509368</v>
      </c>
      <c r="D52" s="34"/>
      <c r="E52" s="35">
        <f>SUM(E44:E51)</f>
        <v>14508880</v>
      </c>
      <c r="F52" s="32"/>
      <c r="G52" s="40">
        <f t="shared" si="2"/>
        <v>0.82863527684151705</v>
      </c>
    </row>
    <row r="53" spans="1:8" s="8" customFormat="1" ht="13.5" thickTop="1" x14ac:dyDescent="0.2">
      <c r="A53" s="23"/>
      <c r="B53" s="23"/>
      <c r="C53" s="24"/>
      <c r="D53" s="19"/>
      <c r="E53" s="24"/>
      <c r="F53" s="23"/>
      <c r="G53" s="39"/>
    </row>
    <row r="54" spans="1:8" s="8" customFormat="1" x14ac:dyDescent="0.2">
      <c r="A54" s="11" t="s">
        <v>34</v>
      </c>
      <c r="C54" s="19"/>
      <c r="D54" s="15"/>
      <c r="E54" s="15"/>
      <c r="G54" s="38"/>
    </row>
    <row r="55" spans="1:8" s="8" customFormat="1" x14ac:dyDescent="0.2">
      <c r="A55" s="9" t="s">
        <v>29</v>
      </c>
      <c r="B55" s="9"/>
      <c r="C55" s="20">
        <v>20110615</v>
      </c>
      <c r="D55" s="18"/>
      <c r="E55" s="20">
        <v>20352201</v>
      </c>
      <c r="F55" s="9"/>
      <c r="G55" s="39">
        <f>E55/C55</f>
        <v>1.0120128598752449</v>
      </c>
    </row>
    <row r="56" spans="1:8" s="8" customFormat="1" ht="13.5" thickBot="1" x14ac:dyDescent="0.25">
      <c r="A56" s="32"/>
      <c r="B56" s="32"/>
      <c r="C56" s="35">
        <f>SUM(C55)</f>
        <v>20110615</v>
      </c>
      <c r="D56" s="34"/>
      <c r="E56" s="35">
        <f>SUM(E55)</f>
        <v>20352201</v>
      </c>
      <c r="F56" s="32"/>
      <c r="G56" s="40">
        <f>E56/C56</f>
        <v>1.0120128598752449</v>
      </c>
    </row>
    <row r="57" spans="1:8" s="8" customFormat="1" ht="13.5" thickTop="1" x14ac:dyDescent="0.2">
      <c r="A57" s="23"/>
      <c r="B57" s="23"/>
      <c r="C57" s="24"/>
      <c r="D57" s="19"/>
      <c r="E57" s="24"/>
      <c r="F57" s="23"/>
      <c r="G57" s="39"/>
    </row>
    <row r="58" spans="1:8" s="8" customFormat="1" x14ac:dyDescent="0.2">
      <c r="A58" s="25" t="s">
        <v>40</v>
      </c>
      <c r="B58" s="23"/>
      <c r="C58" s="24"/>
      <c r="D58" s="19"/>
      <c r="E58" s="24"/>
      <c r="F58" s="23"/>
      <c r="G58" s="39"/>
    </row>
    <row r="59" spans="1:8" s="8" customFormat="1" x14ac:dyDescent="0.2">
      <c r="A59" s="23" t="s">
        <v>41</v>
      </c>
      <c r="B59" s="23"/>
      <c r="C59" s="24">
        <v>31000</v>
      </c>
      <c r="D59" s="19"/>
      <c r="E59" s="24">
        <v>34192</v>
      </c>
      <c r="F59" s="23"/>
      <c r="G59" s="51">
        <f>E59/C59</f>
        <v>1.102967741935484</v>
      </c>
      <c r="H59" s="8" t="s">
        <v>85</v>
      </c>
    </row>
    <row r="60" spans="1:8" s="8" customFormat="1" x14ac:dyDescent="0.2">
      <c r="A60" s="23" t="s">
        <v>42</v>
      </c>
      <c r="B60" s="23"/>
      <c r="C60" s="24">
        <v>18000</v>
      </c>
      <c r="D60" s="19"/>
      <c r="E60" s="24">
        <v>15468</v>
      </c>
      <c r="F60" s="23"/>
      <c r="G60" s="39">
        <f>E60/C60</f>
        <v>0.85933333333333328</v>
      </c>
    </row>
    <row r="61" spans="1:8" s="8" customFormat="1" x14ac:dyDescent="0.2">
      <c r="A61" s="23" t="s">
        <v>47</v>
      </c>
      <c r="B61" s="23"/>
      <c r="C61" s="24">
        <v>45225</v>
      </c>
      <c r="D61" s="19"/>
      <c r="E61" s="24">
        <v>45225</v>
      </c>
      <c r="F61" s="23"/>
      <c r="G61" s="39">
        <f>E61/C61</f>
        <v>1</v>
      </c>
    </row>
    <row r="62" spans="1:8" s="8" customFormat="1" x14ac:dyDescent="0.2">
      <c r="A62" s="8" t="s">
        <v>46</v>
      </c>
      <c r="C62" s="12">
        <v>1893535</v>
      </c>
      <c r="D62" s="15"/>
      <c r="E62" s="12">
        <v>1893535</v>
      </c>
      <c r="G62" s="38">
        <f>E62/C62</f>
        <v>1</v>
      </c>
    </row>
    <row r="63" spans="1:8" s="8" customFormat="1" x14ac:dyDescent="0.2">
      <c r="A63" s="9" t="s">
        <v>43</v>
      </c>
      <c r="B63" s="9"/>
      <c r="C63" s="20">
        <v>5548000</v>
      </c>
      <c r="D63" s="18"/>
      <c r="E63" s="20">
        <v>4334749</v>
      </c>
      <c r="F63" s="9"/>
      <c r="G63" s="48">
        <f>E63/C63</f>
        <v>0.78131741167988467</v>
      </c>
      <c r="H63" s="8" t="s">
        <v>87</v>
      </c>
    </row>
    <row r="64" spans="1:8" s="8" customFormat="1" ht="13.5" thickBot="1" x14ac:dyDescent="0.25">
      <c r="A64" s="32"/>
      <c r="B64" s="32"/>
      <c r="C64" s="35">
        <f>SUM(C59:C63)</f>
        <v>7535760</v>
      </c>
      <c r="D64" s="34"/>
      <c r="E64" s="35">
        <f>SUM(E59:E63)</f>
        <v>6323169</v>
      </c>
      <c r="F64" s="32"/>
      <c r="G64" s="40">
        <f>E64/C64</f>
        <v>0.83908842638300585</v>
      </c>
    </row>
    <row r="65" spans="1:8" s="8" customFormat="1" ht="13.5" thickTop="1" x14ac:dyDescent="0.2">
      <c r="A65" s="43"/>
      <c r="B65" s="43"/>
      <c r="C65" s="42"/>
      <c r="D65" s="44"/>
      <c r="E65" s="42"/>
      <c r="F65" s="43"/>
      <c r="G65" s="45"/>
    </row>
    <row r="66" spans="1:8" s="8" customFormat="1" x14ac:dyDescent="0.2">
      <c r="A66" s="25" t="s">
        <v>53</v>
      </c>
      <c r="B66" s="43"/>
      <c r="C66" s="42"/>
      <c r="D66" s="44"/>
      <c r="E66" s="42"/>
      <c r="F66" s="43"/>
      <c r="G66" s="45"/>
    </row>
    <row r="67" spans="1:8" s="8" customFormat="1" x14ac:dyDescent="0.2">
      <c r="A67" s="23" t="s">
        <v>54</v>
      </c>
      <c r="B67" s="23"/>
      <c r="C67" s="24">
        <v>12565</v>
      </c>
      <c r="D67" s="19"/>
      <c r="E67" s="24">
        <v>2022</v>
      </c>
      <c r="F67" s="23"/>
      <c r="G67" s="48">
        <f>E67/C67</f>
        <v>0.16092319936331079</v>
      </c>
      <c r="H67" s="8" t="s">
        <v>86</v>
      </c>
    </row>
    <row r="68" spans="1:8" s="8" customFormat="1" ht="13.5" thickBot="1" x14ac:dyDescent="0.25">
      <c r="A68" s="32"/>
      <c r="B68" s="32"/>
      <c r="C68" s="35">
        <f>SUM(C67)</f>
        <v>12565</v>
      </c>
      <c r="D68" s="34"/>
      <c r="E68" s="35">
        <f>SUM(E67)</f>
        <v>2022</v>
      </c>
      <c r="F68" s="32"/>
      <c r="G68" s="40" t="s">
        <v>48</v>
      </c>
    </row>
    <row r="69" spans="1:8" s="10" customFormat="1" ht="14.25" thickTop="1" thickBot="1" x14ac:dyDescent="0.25">
      <c r="A69" s="26" t="s">
        <v>71</v>
      </c>
      <c r="B69" s="26"/>
      <c r="C69" s="26"/>
      <c r="D69" s="26"/>
      <c r="E69" s="26"/>
      <c r="F69" s="26"/>
      <c r="G69" s="41">
        <v>0.91700000000000004</v>
      </c>
    </row>
    <row r="70" spans="1:8" ht="13.5" thickTop="1" x14ac:dyDescent="0.2">
      <c r="A70" s="30" t="s">
        <v>49</v>
      </c>
    </row>
    <row r="71" spans="1:8" x14ac:dyDescent="0.2">
      <c r="A71" s="31" t="s">
        <v>50</v>
      </c>
    </row>
    <row r="73" spans="1:8" ht="15" x14ac:dyDescent="0.2">
      <c r="A73" s="52"/>
    </row>
    <row r="74" spans="1:8" ht="15" x14ac:dyDescent="0.2">
      <c r="A74" s="52"/>
    </row>
    <row r="75" spans="1:8" ht="15" x14ac:dyDescent="0.2">
      <c r="A75" s="52"/>
    </row>
    <row r="76" spans="1:8" ht="15" x14ac:dyDescent="0.2">
      <c r="A76" s="5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Show Comments</vt:lpstr>
    </vt:vector>
  </TitlesOfParts>
  <Company>Johnson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2013-08-19T22:21:02Z</dcterms:created>
  <dcterms:modified xsi:type="dcterms:W3CDTF">2021-06-22T22:08:17Z</dcterms:modified>
</cp:coreProperties>
</file>